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jusa0019\Dropbox\TBI2015\"/>
    </mc:Choice>
  </mc:AlternateContent>
  <bookViews>
    <workbookView xWindow="0" yWindow="465" windowWidth="21585" windowHeight="7560"/>
  </bookViews>
  <sheets>
    <sheet name="data" sheetId="1" r:id="rId1"/>
    <sheet name="manual" sheetId="5" r:id="rId2"/>
    <sheet name="Bugs&amp;Issues" sheetId="4" r:id="rId3"/>
    <sheet name="Changelog" sheetId="3" state="hidden" r:id="rId4"/>
    <sheet name="DIAGNOSTICS" sheetId="7" state="hidden" r:id="rId5"/>
  </sheets>
  <definedNames>
    <definedName name="ag">data!$P:$P</definedName>
    <definedName name="ar">data!$Q:$Q</definedName>
    <definedName name="aspect">manual!$M$52:$M$60</definedName>
    <definedName name="DATE_OF_BURIAL">data!$F:$F</definedName>
    <definedName name="ecosystem">manual!$I$52:$I$65</definedName>
    <definedName name="FcorrGreen">data!$F$30</definedName>
    <definedName name="FcorrRed">data!$F$31</definedName>
    <definedName name="FINAL_WEIGHT_GREEN">data!$N:$N</definedName>
    <definedName name="FINAL_WEIGHT_RED">data!$O:$O</definedName>
    <definedName name="Hg">data!$F$24</definedName>
    <definedName name="Hr">data!$F$25</definedName>
    <definedName name="human_impact">manual!$G$52:$G$57</definedName>
    <definedName name="INITIAL_WEIGHT_GREEN">data!$I:$I</definedName>
    <definedName name="INITIAL_WEIGHT_RED">data!$J:$J</definedName>
    <definedName name="k">data!#REF!</definedName>
    <definedName name="Recovery_date">data!$K:$K</definedName>
    <definedName name="rootingdepth">manual!$K$52:$K$55</definedName>
    <definedName name="S">data!$T:$T</definedName>
    <definedName name="shading">manual!$F$52:$F$57</definedName>
    <definedName name="slope">manual!$L$52:$L$55</definedName>
    <definedName name="soil_texture">manual!$H$52:$H$55</definedName>
    <definedName name="soildepth">manual!$J$52:$J$55</definedName>
    <definedName name="t">data!$S:$S</definedName>
    <definedName name="TEST">data!$J:$J</definedName>
    <definedName name="Wbag">data!$F$26</definedName>
    <definedName name="Wcord">data!$F$27</definedName>
    <definedName name="Wcordandbag">data!$F$28</definedName>
    <definedName name="Wgi">data!$I:$I</definedName>
    <definedName name="Wlabel">data!$F$29</definedName>
    <definedName name="Wri">data!$J:$J</definedName>
    <definedName name="Wt">data!$R:$R</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64" i="1" l="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63" i="1"/>
  <c r="J63" i="1"/>
  <c r="I60" i="1"/>
  <c r="J60" i="1"/>
  <c r="I61" i="1"/>
  <c r="J61" i="1"/>
  <c r="I62" i="1"/>
  <c r="J62" i="1"/>
  <c r="J59" i="1"/>
  <c r="I59" i="1"/>
  <c r="S60" i="1" l="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P148" i="1"/>
  <c r="T148" i="1" s="1"/>
  <c r="Q148" i="1" s="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59" i="1"/>
  <c r="R163" i="1"/>
  <c r="P166" i="1"/>
  <c r="T166" i="1" s="1"/>
  <c r="Q166" i="1" s="1"/>
  <c r="R166" i="1"/>
  <c r="P168" i="1"/>
  <c r="T168" i="1" s="1"/>
  <c r="Q168" i="1" s="1"/>
  <c r="R170" i="1"/>
  <c r="P171" i="1"/>
  <c r="T171" i="1" s="1"/>
  <c r="Q171" i="1" s="1"/>
  <c r="R171" i="1"/>
  <c r="R174" i="1"/>
  <c r="P175" i="1"/>
  <c r="T175" i="1" s="1"/>
  <c r="Q175" i="1" s="1"/>
  <c r="R177" i="1"/>
  <c r="P178" i="1"/>
  <c r="T178" i="1" s="1"/>
  <c r="Q178" i="1" s="1"/>
  <c r="R178" i="1"/>
  <c r="R179" i="1"/>
  <c r="R182" i="1"/>
  <c r="P165" i="1"/>
  <c r="T165" i="1" s="1"/>
  <c r="Q165" i="1" s="1"/>
  <c r="P167" i="1"/>
  <c r="T167" i="1" s="1"/>
  <c r="Q167" i="1" s="1"/>
  <c r="R167" i="1"/>
  <c r="R168" i="1"/>
  <c r="P169" i="1"/>
  <c r="T169" i="1" s="1"/>
  <c r="Q169" i="1" s="1"/>
  <c r="R169" i="1"/>
  <c r="R172" i="1"/>
  <c r="P174" i="1"/>
  <c r="T174" i="1" s="1"/>
  <c r="Q174" i="1" s="1"/>
  <c r="R175" i="1"/>
  <c r="P176" i="1"/>
  <c r="T176" i="1" s="1"/>
  <c r="Q176" i="1" s="1"/>
  <c r="R176" i="1"/>
  <c r="P177" i="1"/>
  <c r="T177" i="1" s="1"/>
  <c r="Q177" i="1" s="1"/>
  <c r="P179" i="1"/>
  <c r="T179" i="1" s="1"/>
  <c r="Q179" i="1" s="1"/>
  <c r="P180" i="1"/>
  <c r="T180" i="1" s="1"/>
  <c r="Q180" i="1" s="1"/>
  <c r="R180" i="1"/>
  <c r="P181" i="1"/>
  <c r="T181" i="1" s="1"/>
  <c r="Q181" i="1" s="1"/>
  <c r="R181" i="1"/>
  <c r="P182" i="1"/>
  <c r="T182" i="1" s="1"/>
  <c r="Q182" i="1" s="1"/>
  <c r="R164" i="1"/>
  <c r="P70" i="1"/>
  <c r="T70" i="1" s="1"/>
  <c r="Q70" i="1" s="1"/>
  <c r="R70" i="1"/>
  <c r="P71" i="1"/>
  <c r="T71" i="1" s="1"/>
  <c r="Q71" i="1" s="1"/>
  <c r="R71" i="1"/>
  <c r="P72" i="1"/>
  <c r="T72" i="1" s="1"/>
  <c r="Q72" i="1" s="1"/>
  <c r="R72" i="1"/>
  <c r="P73" i="1"/>
  <c r="T73" i="1" s="1"/>
  <c r="Q73" i="1" s="1"/>
  <c r="R73" i="1"/>
  <c r="P74" i="1"/>
  <c r="T74" i="1" s="1"/>
  <c r="Q74" i="1" s="1"/>
  <c r="P75" i="1"/>
  <c r="T75" i="1" s="1"/>
  <c r="Q75" i="1" s="1"/>
  <c r="R75" i="1"/>
  <c r="P76" i="1"/>
  <c r="T76" i="1" s="1"/>
  <c r="Q76" i="1" s="1"/>
  <c r="P77" i="1"/>
  <c r="T77" i="1" s="1"/>
  <c r="Q77" i="1" s="1"/>
  <c r="R77" i="1"/>
  <c r="P78" i="1"/>
  <c r="T78" i="1" s="1"/>
  <c r="Q78" i="1" s="1"/>
  <c r="R78" i="1"/>
  <c r="P79" i="1"/>
  <c r="T79" i="1" s="1"/>
  <c r="Q79" i="1" s="1"/>
  <c r="R79" i="1"/>
  <c r="P80" i="1"/>
  <c r="T80" i="1" s="1"/>
  <c r="Q80" i="1" s="1"/>
  <c r="R80" i="1"/>
  <c r="P81" i="1"/>
  <c r="T81" i="1" s="1"/>
  <c r="Q81" i="1" s="1"/>
  <c r="R81" i="1"/>
  <c r="P82" i="1"/>
  <c r="T82" i="1" s="1"/>
  <c r="Q82" i="1" s="1"/>
  <c r="R82" i="1"/>
  <c r="R83" i="1"/>
  <c r="P84" i="1"/>
  <c r="T84" i="1" s="1"/>
  <c r="Q84" i="1" s="1"/>
  <c r="R84" i="1"/>
  <c r="R85" i="1"/>
  <c r="P85" i="1"/>
  <c r="T85" i="1" s="1"/>
  <c r="Q85" i="1" s="1"/>
  <c r="P86" i="1"/>
  <c r="T86" i="1" s="1"/>
  <c r="Q86" i="1" s="1"/>
  <c r="R86" i="1"/>
  <c r="R87" i="1"/>
  <c r="P87" i="1"/>
  <c r="T87" i="1" s="1"/>
  <c r="Q87" i="1" s="1"/>
  <c r="P88" i="1"/>
  <c r="T88" i="1" s="1"/>
  <c r="Q88" i="1" s="1"/>
  <c r="R88" i="1"/>
  <c r="P89" i="1"/>
  <c r="T89" i="1" s="1"/>
  <c r="Q89" i="1" s="1"/>
  <c r="R89" i="1"/>
  <c r="P90" i="1"/>
  <c r="T90" i="1" s="1"/>
  <c r="Q90" i="1" s="1"/>
  <c r="R91" i="1"/>
  <c r="P91" i="1"/>
  <c r="T91" i="1" s="1"/>
  <c r="Q91" i="1" s="1"/>
  <c r="P92" i="1"/>
  <c r="T92" i="1" s="1"/>
  <c r="Q92" i="1" s="1"/>
  <c r="R92" i="1"/>
  <c r="R93" i="1"/>
  <c r="P93" i="1"/>
  <c r="T93" i="1" s="1"/>
  <c r="Q93" i="1" s="1"/>
  <c r="R95" i="1"/>
  <c r="P95" i="1"/>
  <c r="T95" i="1" s="1"/>
  <c r="Q95" i="1" s="1"/>
  <c r="R97" i="1"/>
  <c r="P98" i="1"/>
  <c r="T98" i="1" s="1"/>
  <c r="Q98" i="1" s="1"/>
  <c r="R98" i="1"/>
  <c r="R99" i="1"/>
  <c r="P99" i="1"/>
  <c r="T99" i="1" s="1"/>
  <c r="Q99" i="1" s="1"/>
  <c r="P100" i="1"/>
  <c r="T100" i="1" s="1"/>
  <c r="Q100" i="1" s="1"/>
  <c r="R100" i="1"/>
  <c r="R101" i="1"/>
  <c r="P102" i="1"/>
  <c r="T102" i="1" s="1"/>
  <c r="Q102" i="1" s="1"/>
  <c r="R102" i="1"/>
  <c r="P103" i="1"/>
  <c r="T103" i="1" s="1"/>
  <c r="Q103" i="1" s="1"/>
  <c r="R103" i="1"/>
  <c r="P104" i="1"/>
  <c r="T104" i="1" s="1"/>
  <c r="Q104" i="1" s="1"/>
  <c r="R104" i="1"/>
  <c r="P105" i="1"/>
  <c r="T105" i="1" s="1"/>
  <c r="Q105" i="1" s="1"/>
  <c r="R105" i="1"/>
  <c r="P106" i="1"/>
  <c r="T106" i="1" s="1"/>
  <c r="Q106" i="1" s="1"/>
  <c r="R106" i="1"/>
  <c r="R107" i="1"/>
  <c r="P107" i="1"/>
  <c r="T107" i="1" s="1"/>
  <c r="Q107" i="1" s="1"/>
  <c r="P108" i="1"/>
  <c r="T108" i="1" s="1"/>
  <c r="Q108" i="1" s="1"/>
  <c r="R108" i="1"/>
  <c r="R109" i="1"/>
  <c r="P109" i="1"/>
  <c r="T109" i="1" s="1"/>
  <c r="Q109" i="1" s="1"/>
  <c r="P110" i="1"/>
  <c r="T110" i="1" s="1"/>
  <c r="Q110" i="1" s="1"/>
  <c r="R110" i="1"/>
  <c r="P111" i="1"/>
  <c r="T111" i="1" s="1"/>
  <c r="Q111" i="1" s="1"/>
  <c r="P112" i="1"/>
  <c r="T112" i="1" s="1"/>
  <c r="Q112" i="1" s="1"/>
  <c r="R112" i="1"/>
  <c r="P113" i="1"/>
  <c r="T113" i="1" s="1"/>
  <c r="Q113" i="1" s="1"/>
  <c r="R114" i="1"/>
  <c r="P114" i="1"/>
  <c r="T114" i="1" s="1"/>
  <c r="Q114" i="1" s="1"/>
  <c r="P115" i="1"/>
  <c r="T115" i="1" s="1"/>
  <c r="Q115" i="1" s="1"/>
  <c r="R115" i="1"/>
  <c r="P116" i="1"/>
  <c r="T116" i="1" s="1"/>
  <c r="Q116" i="1" s="1"/>
  <c r="P117" i="1"/>
  <c r="T117" i="1" s="1"/>
  <c r="Q117" i="1" s="1"/>
  <c r="R117" i="1"/>
  <c r="R118" i="1"/>
  <c r="P118" i="1"/>
  <c r="T118" i="1" s="1"/>
  <c r="Q118" i="1" s="1"/>
  <c r="P119" i="1"/>
  <c r="T119" i="1" s="1"/>
  <c r="Q119" i="1" s="1"/>
  <c r="R119" i="1"/>
  <c r="R120" i="1"/>
  <c r="P120" i="1"/>
  <c r="T120" i="1" s="1"/>
  <c r="Q120" i="1" s="1"/>
  <c r="P121" i="1"/>
  <c r="T121" i="1" s="1"/>
  <c r="Q121" i="1" s="1"/>
  <c r="R121" i="1"/>
  <c r="R122" i="1"/>
  <c r="P123" i="1"/>
  <c r="T123" i="1" s="1"/>
  <c r="Q123" i="1" s="1"/>
  <c r="R123" i="1"/>
  <c r="R124" i="1"/>
  <c r="P124" i="1"/>
  <c r="T124" i="1" s="1"/>
  <c r="Q124" i="1" s="1"/>
  <c r="P125" i="1"/>
  <c r="T125" i="1" s="1"/>
  <c r="Q125" i="1" s="1"/>
  <c r="R125" i="1"/>
  <c r="R126" i="1"/>
  <c r="P126" i="1"/>
  <c r="T126" i="1" s="1"/>
  <c r="Q126" i="1" s="1"/>
  <c r="P127" i="1"/>
  <c r="T127" i="1" s="1"/>
  <c r="Q127" i="1" s="1"/>
  <c r="R127" i="1"/>
  <c r="R128" i="1"/>
  <c r="P128" i="1"/>
  <c r="T128" i="1" s="1"/>
  <c r="Q128" i="1" s="1"/>
  <c r="P129" i="1"/>
  <c r="T129" i="1" s="1"/>
  <c r="Q129" i="1" s="1"/>
  <c r="R129" i="1"/>
  <c r="R130" i="1"/>
  <c r="P130" i="1"/>
  <c r="T130" i="1" s="1"/>
  <c r="Q130" i="1" s="1"/>
  <c r="P131" i="1"/>
  <c r="T131" i="1" s="1"/>
  <c r="Q131" i="1" s="1"/>
  <c r="R131" i="1"/>
  <c r="R132" i="1"/>
  <c r="P133" i="1"/>
  <c r="T133" i="1" s="1"/>
  <c r="Q133" i="1" s="1"/>
  <c r="R133" i="1"/>
  <c r="P134" i="1"/>
  <c r="T134" i="1" s="1"/>
  <c r="Q134" i="1" s="1"/>
  <c r="P135" i="1"/>
  <c r="T135" i="1" s="1"/>
  <c r="Q135" i="1" s="1"/>
  <c r="R135" i="1"/>
  <c r="R136" i="1"/>
  <c r="P136" i="1"/>
  <c r="T136" i="1" s="1"/>
  <c r="Q136" i="1" s="1"/>
  <c r="P137" i="1"/>
  <c r="T137" i="1" s="1"/>
  <c r="Q137" i="1" s="1"/>
  <c r="R137" i="1"/>
  <c r="R138" i="1"/>
  <c r="P138" i="1"/>
  <c r="T138" i="1" s="1"/>
  <c r="Q138" i="1" s="1"/>
  <c r="P139" i="1"/>
  <c r="T139" i="1" s="1"/>
  <c r="Q139" i="1" s="1"/>
  <c r="R139" i="1"/>
  <c r="R140" i="1"/>
  <c r="P140" i="1"/>
  <c r="T140" i="1" s="1"/>
  <c r="Q140" i="1" s="1"/>
  <c r="P141" i="1"/>
  <c r="T141" i="1" s="1"/>
  <c r="Q141" i="1" s="1"/>
  <c r="R141" i="1"/>
  <c r="R142" i="1"/>
  <c r="P142" i="1"/>
  <c r="T142" i="1" s="1"/>
  <c r="Q142" i="1" s="1"/>
  <c r="P143" i="1"/>
  <c r="T143" i="1" s="1"/>
  <c r="Q143" i="1" s="1"/>
  <c r="R143" i="1"/>
  <c r="R144" i="1"/>
  <c r="P144" i="1"/>
  <c r="T144" i="1" s="1"/>
  <c r="Q144" i="1" s="1"/>
  <c r="P145" i="1"/>
  <c r="T145" i="1" s="1"/>
  <c r="Q145" i="1" s="1"/>
  <c r="R145" i="1"/>
  <c r="R146" i="1"/>
  <c r="P146" i="1"/>
  <c r="T146" i="1" s="1"/>
  <c r="Q146" i="1" s="1"/>
  <c r="P147" i="1"/>
  <c r="T147" i="1" s="1"/>
  <c r="Q147" i="1" s="1"/>
  <c r="R147" i="1"/>
  <c r="R148" i="1"/>
  <c r="R149" i="1"/>
  <c r="R150" i="1"/>
  <c r="P151" i="1"/>
  <c r="T151" i="1" s="1"/>
  <c r="Q151" i="1" s="1"/>
  <c r="R151" i="1"/>
  <c r="P152" i="1"/>
  <c r="T152" i="1" s="1"/>
  <c r="Q152" i="1" s="1"/>
  <c r="R152" i="1"/>
  <c r="P153" i="1"/>
  <c r="T153" i="1" s="1"/>
  <c r="Q153" i="1" s="1"/>
  <c r="R153" i="1"/>
  <c r="R154" i="1"/>
  <c r="R155" i="1"/>
  <c r="P155" i="1"/>
  <c r="T155" i="1" s="1"/>
  <c r="Q155" i="1" s="1"/>
  <c r="P156" i="1"/>
  <c r="T156" i="1" s="1"/>
  <c r="Q156" i="1" s="1"/>
  <c r="R156" i="1"/>
  <c r="R157" i="1"/>
  <c r="P157" i="1"/>
  <c r="T157" i="1" s="1"/>
  <c r="Q157" i="1" s="1"/>
  <c r="P158" i="1"/>
  <c r="T158" i="1" s="1"/>
  <c r="Q158" i="1" s="1"/>
  <c r="R158" i="1"/>
  <c r="P159" i="1"/>
  <c r="T159" i="1" s="1"/>
  <c r="Q159" i="1" s="1"/>
  <c r="R159" i="1"/>
  <c r="P160" i="1"/>
  <c r="T160" i="1" s="1"/>
  <c r="Q160" i="1" s="1"/>
  <c r="R160" i="1"/>
  <c r="R161" i="1"/>
  <c r="P161" i="1"/>
  <c r="T161" i="1" s="1"/>
  <c r="Q161" i="1" s="1"/>
  <c r="P162" i="1"/>
  <c r="T162" i="1" s="1"/>
  <c r="Q162" i="1" s="1"/>
  <c r="P66" i="1"/>
  <c r="T66" i="1" s="1"/>
  <c r="Q66" i="1" s="1"/>
  <c r="R66" i="1"/>
  <c r="P67" i="1"/>
  <c r="T67" i="1" s="1"/>
  <c r="Q67" i="1" s="1"/>
  <c r="R67" i="1"/>
  <c r="R68" i="1"/>
  <c r="P69" i="1"/>
  <c r="T69" i="1" s="1"/>
  <c r="Q69" i="1" s="1"/>
  <c r="R69" i="1"/>
  <c r="R63" i="1"/>
  <c r="P64" i="1"/>
  <c r="T64" i="1" s="1"/>
  <c r="Q64" i="1" s="1"/>
  <c r="R64" i="1"/>
  <c r="P65" i="1"/>
  <c r="T65" i="1" s="1"/>
  <c r="Q65" i="1" s="1"/>
  <c r="R65" i="1"/>
  <c r="P163" i="1"/>
  <c r="T163" i="1" s="1"/>
  <c r="Q163" i="1" s="1"/>
  <c r="P164" i="1"/>
  <c r="T164" i="1" s="1"/>
  <c r="Q164" i="1" s="1"/>
  <c r="B64" i="1"/>
  <c r="B65" i="1"/>
  <c r="B66" i="1"/>
  <c r="B67" i="1" s="1"/>
  <c r="B68" i="1" s="1"/>
  <c r="B69" i="1" s="1"/>
  <c r="B70" i="1" s="1"/>
  <c r="B71" i="1" s="1"/>
  <c r="B72" i="1" s="1"/>
  <c r="B73" i="1" s="1"/>
  <c r="B74" i="1" s="1"/>
  <c r="B75" i="1"/>
  <c r="B76" i="1" s="1"/>
  <c r="B77" i="1" s="1"/>
  <c r="B78" i="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D10" i="4"/>
  <c r="A14" i="4"/>
  <c r="A15" i="4"/>
  <c r="A16" i="4" s="1"/>
  <c r="A17" i="4" s="1"/>
  <c r="A18" i="4" s="1"/>
  <c r="A20" i="4" s="1"/>
  <c r="A23" i="4"/>
  <c r="A29" i="4" s="1"/>
  <c r="A31" i="4"/>
  <c r="A33" i="4"/>
  <c r="D33" i="4"/>
  <c r="D31" i="4"/>
  <c r="D29" i="4"/>
  <c r="D23" i="4"/>
  <c r="D20" i="4"/>
  <c r="D18" i="4"/>
  <c r="D17" i="4"/>
  <c r="D16" i="4"/>
  <c r="D15" i="4"/>
  <c r="D14" i="4"/>
  <c r="D41" i="4"/>
  <c r="D38" i="4"/>
  <c r="D37" i="4"/>
  <c r="D35" i="4"/>
  <c r="D34" i="4"/>
  <c r="D12" i="4"/>
  <c r="D11" i="4"/>
  <c r="D9" i="4"/>
  <c r="D7" i="4"/>
  <c r="D6" i="4"/>
  <c r="D5" i="4"/>
  <c r="D4" i="4"/>
  <c r="D3" i="4"/>
  <c r="A3" i="4"/>
  <c r="D2" i="4"/>
  <c r="P149" i="1"/>
  <c r="T149" i="1" s="1"/>
  <c r="Q149" i="1" s="1"/>
  <c r="U163" i="1" l="1"/>
  <c r="U124" i="1"/>
  <c r="U182" i="1"/>
  <c r="I40" i="5"/>
  <c r="U73" i="1"/>
  <c r="U114" i="1"/>
  <c r="P59" i="1"/>
  <c r="T59" i="1" s="1"/>
  <c r="Q59" i="1" s="1"/>
  <c r="U159" i="1"/>
  <c r="U151" i="1"/>
  <c r="R59" i="1"/>
  <c r="I42" i="5"/>
  <c r="I41" i="5"/>
  <c r="U157" i="1"/>
  <c r="U108" i="1"/>
  <c r="R61" i="1"/>
  <c r="U177" i="1"/>
  <c r="U106" i="1"/>
  <c r="U125" i="1"/>
  <c r="P60" i="1"/>
  <c r="T60" i="1" s="1"/>
  <c r="Q60" i="1" s="1"/>
  <c r="I44" i="5"/>
  <c r="U136" i="1"/>
  <c r="U117" i="1"/>
  <c r="U149" i="1"/>
  <c r="U174" i="1"/>
  <c r="U105" i="1"/>
  <c r="U91" i="1"/>
  <c r="U138" i="1"/>
  <c r="U109" i="1"/>
  <c r="U118" i="1"/>
  <c r="U175" i="1"/>
  <c r="U85" i="1"/>
  <c r="U112" i="1"/>
  <c r="U77" i="1"/>
  <c r="U179" i="1"/>
  <c r="U158" i="1"/>
  <c r="U141" i="1"/>
  <c r="U147" i="1"/>
  <c r="U75" i="1"/>
  <c r="U176" i="1"/>
  <c r="U126" i="1"/>
  <c r="U169" i="1"/>
  <c r="U128" i="1"/>
  <c r="U131" i="1"/>
  <c r="U142" i="1"/>
  <c r="U123" i="1"/>
  <c r="U180" i="1"/>
  <c r="U178" i="1"/>
  <c r="U167" i="1"/>
  <c r="U152" i="1"/>
  <c r="U104" i="1"/>
  <c r="U168" i="1"/>
  <c r="U140" i="1"/>
  <c r="U166" i="1"/>
  <c r="U148" i="1"/>
  <c r="U135" i="1"/>
  <c r="U129" i="1"/>
  <c r="U153" i="1"/>
  <c r="U80" i="1"/>
  <c r="U133" i="1"/>
  <c r="U130" i="1"/>
  <c r="U119" i="1"/>
  <c r="U145" i="1"/>
  <c r="U121" i="1"/>
  <c r="U137" i="1"/>
  <c r="U110" i="1"/>
  <c r="U92" i="1"/>
  <c r="U115" i="1"/>
  <c r="U69" i="1"/>
  <c r="U66" i="1"/>
  <c r="U65" i="1"/>
  <c r="U71" i="1"/>
  <c r="U95" i="1"/>
  <c r="U93" i="1"/>
  <c r="U88" i="1"/>
  <c r="U72" i="1"/>
  <c r="U79" i="1"/>
  <c r="U82" i="1"/>
  <c r="P101" i="1"/>
  <c r="T101" i="1" s="1"/>
  <c r="Q101" i="1" s="1"/>
  <c r="U101" i="1" s="1"/>
  <c r="P68" i="1"/>
  <c r="T68" i="1" s="1"/>
  <c r="Q68" i="1" s="1"/>
  <c r="U68" i="1" s="1"/>
  <c r="P97" i="1"/>
  <c r="T97" i="1" s="1"/>
  <c r="Q97" i="1" s="1"/>
  <c r="U97" i="1" s="1"/>
  <c r="U70" i="1"/>
  <c r="U86" i="1"/>
  <c r="U78" i="1"/>
  <c r="U89" i="1"/>
  <c r="U84" i="1"/>
  <c r="U67" i="1"/>
  <c r="P96" i="1"/>
  <c r="T96" i="1" s="1"/>
  <c r="Q96" i="1" s="1"/>
  <c r="P94" i="1"/>
  <c r="T94" i="1" s="1"/>
  <c r="Q94" i="1" s="1"/>
  <c r="R74" i="1"/>
  <c r="U74" i="1" s="1"/>
  <c r="U160" i="1"/>
  <c r="P154" i="1"/>
  <c r="T154" i="1" s="1"/>
  <c r="Q154" i="1" s="1"/>
  <c r="U154" i="1" s="1"/>
  <c r="R134" i="1"/>
  <c r="U134" i="1" s="1"/>
  <c r="U143" i="1"/>
  <c r="U144" i="1"/>
  <c r="R96" i="1"/>
  <c r="R94" i="1"/>
  <c r="U87" i="1"/>
  <c r="P83" i="1"/>
  <c r="T83" i="1" s="1"/>
  <c r="Q83" i="1" s="1"/>
  <c r="U83" i="1" s="1"/>
  <c r="U81" i="1"/>
  <c r="R90" i="1"/>
  <c r="U90" i="1" s="1"/>
  <c r="U164" i="1"/>
  <c r="P150" i="1"/>
  <c r="T150" i="1" s="1"/>
  <c r="Q150" i="1" s="1"/>
  <c r="U150" i="1" s="1"/>
  <c r="U127" i="1"/>
  <c r="R165" i="1"/>
  <c r="U165" i="1" s="1"/>
  <c r="U120" i="1"/>
  <c r="U181" i="1"/>
  <c r="U99" i="1"/>
  <c r="U64" i="1"/>
  <c r="U102" i="1"/>
  <c r="U100" i="1"/>
  <c r="U98" i="1"/>
  <c r="U171" i="1"/>
  <c r="U156" i="1"/>
  <c r="U155" i="1"/>
  <c r="U139" i="1"/>
  <c r="U161" i="1"/>
  <c r="U146" i="1"/>
  <c r="U107" i="1"/>
  <c r="U103" i="1"/>
  <c r="P63" i="1"/>
  <c r="T63" i="1" s="1"/>
  <c r="Q63" i="1" s="1"/>
  <c r="U63" i="1" s="1"/>
  <c r="P132" i="1"/>
  <c r="T132" i="1" s="1"/>
  <c r="Q132" i="1" s="1"/>
  <c r="U132" i="1" s="1"/>
  <c r="R113" i="1"/>
  <c r="U113" i="1" s="1"/>
  <c r="R76" i="1"/>
  <c r="U76" i="1" s="1"/>
  <c r="P172" i="1"/>
  <c r="T172" i="1" s="1"/>
  <c r="Q172" i="1" s="1"/>
  <c r="U172" i="1" s="1"/>
  <c r="R62" i="1"/>
  <c r="P62" i="1"/>
  <c r="T62" i="1" s="1"/>
  <c r="Q62" i="1" s="1"/>
  <c r="I43" i="5"/>
  <c r="P61" i="1"/>
  <c r="T61" i="1" s="1"/>
  <c r="Q61" i="1" s="1"/>
  <c r="R60" i="1"/>
  <c r="P122" i="1"/>
  <c r="T122" i="1" s="1"/>
  <c r="Q122" i="1" s="1"/>
  <c r="U122" i="1" s="1"/>
  <c r="R116" i="1"/>
  <c r="U116" i="1" s="1"/>
  <c r="R111" i="1"/>
  <c r="U111" i="1" s="1"/>
  <c r="P170" i="1"/>
  <c r="T170" i="1" s="1"/>
  <c r="Q170" i="1" s="1"/>
  <c r="U170" i="1" s="1"/>
  <c r="R162" i="1"/>
  <c r="U162" i="1" s="1"/>
  <c r="R173" i="1"/>
  <c r="P173" i="1"/>
  <c r="T173" i="1" s="1"/>
  <c r="Q173" i="1" s="1"/>
  <c r="U59" i="1" l="1"/>
  <c r="U94" i="1"/>
  <c r="U61" i="1"/>
  <c r="U96" i="1"/>
  <c r="U173" i="1"/>
  <c r="U62" i="1"/>
  <c r="U60" i="1"/>
</calcChain>
</file>

<file path=xl/sharedStrings.xml><?xml version="1.0" encoding="utf-8"?>
<sst xmlns="http://schemas.openxmlformats.org/spreadsheetml/2006/main" count="538" uniqueCount="335">
  <si>
    <t xml:space="preserve">&lt;TBI DATA FORM&gt; </t>
  </si>
  <si>
    <t>NOTE</t>
  </si>
  <si>
    <t>The formulae used in this sheet are based on Keuskamp et al. 2013 (http://onlinelibrary.wiley.com/enhanced/doi/10.1111/2041-210X.12097/)</t>
  </si>
  <si>
    <t xml:space="preserve">For more information please refer to the manual included with this file </t>
  </si>
  <si>
    <t>&lt;METADATA&gt;</t>
  </si>
  <si>
    <t>Item</t>
  </si>
  <si>
    <t>Value</t>
  </si>
  <si>
    <t>Principal investigator</t>
  </si>
  <si>
    <t>Affiliation PI</t>
  </si>
  <si>
    <t>Email address of principal investigator</t>
  </si>
  <si>
    <t>Email address secondary investigator</t>
  </si>
  <si>
    <t>Country</t>
  </si>
  <si>
    <t>Name of the project</t>
  </si>
  <si>
    <t>Aim of the project</t>
  </si>
  <si>
    <t>Reference (APA)</t>
  </si>
  <si>
    <t>&lt;END OF METADATA&gt;</t>
  </si>
  <si>
    <t>&lt;COMMON DATA&gt;</t>
  </si>
  <si>
    <t>item</t>
  </si>
  <si>
    <r>
      <t>Hydrolysable fraction green tea (</t>
    </r>
    <r>
      <rPr>
        <b/>
        <sz val="11"/>
        <rFont val="Calibri"/>
        <family val="2"/>
      </rPr>
      <t>Hg</t>
    </r>
    <r>
      <rPr>
        <sz val="11"/>
        <rFont val="Calibri"/>
        <family val="2"/>
      </rPr>
      <t>)</t>
    </r>
  </si>
  <si>
    <r>
      <t>Hydrolysable fraction red tea (</t>
    </r>
    <r>
      <rPr>
        <b/>
        <sz val="11"/>
        <rFont val="Calibri"/>
        <family val="2"/>
      </rPr>
      <t>Hr</t>
    </r>
    <r>
      <rPr>
        <sz val="11"/>
        <rFont val="Calibri"/>
        <family val="2"/>
      </rPr>
      <t>)</t>
    </r>
  </si>
  <si>
    <t>Weight of bag (Wbag)</t>
  </si>
  <si>
    <t>Weight of cord (Wcord)</t>
  </si>
  <si>
    <t>Weight of cord + bag (Wcordandbag)</t>
  </si>
  <si>
    <t>Weight of label (Wlabel)</t>
  </si>
  <si>
    <t>Correction for handling and drying green tea (FcorrGreen)</t>
  </si>
  <si>
    <t>Calculation help in manual sheet</t>
  </si>
  <si>
    <t>Correction for handling and drying red tea (FcorrRed)</t>
  </si>
  <si>
    <t>&lt;END OF COMMON DATA&gt;</t>
  </si>
  <si>
    <t>&lt;LOCATION CODES&gt;</t>
  </si>
  <si>
    <t>Location codes</t>
  </si>
  <si>
    <t>Coordinates (WGS1984 - decimal)</t>
  </si>
  <si>
    <t>General description</t>
  </si>
  <si>
    <t>LAT</t>
  </si>
  <si>
    <t>Grassland</t>
  </si>
  <si>
    <t>Pasture</t>
  </si>
  <si>
    <t>&lt;END OF LOCATION CODES&gt;</t>
  </si>
  <si>
    <t>&lt;TREATMENT CODES&gt;</t>
  </si>
  <si>
    <t>Treatment codes</t>
  </si>
  <si>
    <t>Ambient</t>
  </si>
  <si>
    <t>&lt;END OF TREATMENT CODES&gt;</t>
  </si>
  <si>
    <t>&lt;SAMPLE DATA&gt;</t>
  </si>
  <si>
    <t>Sample ID</t>
  </si>
  <si>
    <t>Location</t>
  </si>
  <si>
    <t>Treatment</t>
  </si>
  <si>
    <t>Replicate</t>
  </si>
  <si>
    <r>
      <t>D</t>
    </r>
    <r>
      <rPr>
        <sz val="11"/>
        <rFont val="Calibri"/>
        <family val="2"/>
      </rPr>
      <t>ate of burial</t>
    </r>
  </si>
  <si>
    <r>
      <t xml:space="preserve">Initial weight </t>
    </r>
    <r>
      <rPr>
        <sz val="11"/>
        <color indexed="17"/>
        <rFont val="Calibri"/>
        <family val="2"/>
      </rPr>
      <t xml:space="preserve">green tea </t>
    </r>
    <r>
      <rPr>
        <sz val="11"/>
        <color indexed="8"/>
        <rFont val="Calibri"/>
        <family val="2"/>
      </rPr>
      <t>including bag, cord and label</t>
    </r>
  </si>
  <si>
    <r>
      <t xml:space="preserve">Initial weight </t>
    </r>
    <r>
      <rPr>
        <sz val="11"/>
        <color indexed="10"/>
        <rFont val="Calibri"/>
        <family val="2"/>
      </rPr>
      <t xml:space="preserve">red tea </t>
    </r>
    <r>
      <rPr>
        <sz val="11"/>
        <color indexed="8"/>
        <rFont val="Calibri"/>
        <family val="2"/>
      </rPr>
      <t>including bag, cord, and label</t>
    </r>
  </si>
  <si>
    <r>
      <t xml:space="preserve">Initial weight </t>
    </r>
    <r>
      <rPr>
        <sz val="11"/>
        <color indexed="17"/>
        <rFont val="Calibri"/>
        <family val="2"/>
      </rPr>
      <t>green tea</t>
    </r>
    <r>
      <rPr>
        <sz val="11"/>
        <color indexed="8"/>
        <rFont val="Calibri"/>
        <family val="2"/>
      </rPr>
      <t xml:space="preserve"> tea only</t>
    </r>
  </si>
  <si>
    <r>
      <t xml:space="preserve">Initial weight </t>
    </r>
    <r>
      <rPr>
        <sz val="11"/>
        <color indexed="10"/>
        <rFont val="Calibri"/>
        <family val="2"/>
      </rPr>
      <t xml:space="preserve">red tea </t>
    </r>
    <r>
      <rPr>
        <sz val="11"/>
        <color indexed="8"/>
        <rFont val="Calibri"/>
        <family val="2"/>
      </rPr>
      <t>tea only</t>
    </r>
  </si>
  <si>
    <t>Recovery date</t>
  </si>
  <si>
    <t>Final weight green tea including bag and cord, no label</t>
  </si>
  <si>
    <t>Final weight red tea including bag and cord, no label</t>
  </si>
  <si>
    <r>
      <t xml:space="preserve">Final weight </t>
    </r>
    <r>
      <rPr>
        <sz val="11"/>
        <color indexed="17"/>
        <rFont val="Calibri"/>
        <family val="2"/>
      </rPr>
      <t xml:space="preserve">green tea </t>
    </r>
    <r>
      <rPr>
        <sz val="11"/>
        <color indexed="8"/>
        <rFont val="Calibri"/>
        <family val="2"/>
      </rPr>
      <t>tea only</t>
    </r>
  </si>
  <si>
    <r>
      <t xml:space="preserve">Final weight </t>
    </r>
    <r>
      <rPr>
        <sz val="11"/>
        <color indexed="10"/>
        <rFont val="Calibri"/>
        <family val="2"/>
      </rPr>
      <t xml:space="preserve">red tea </t>
    </r>
    <r>
      <rPr>
        <sz val="11"/>
        <color indexed="8"/>
        <rFont val="Calibri"/>
        <family val="2"/>
      </rPr>
      <t>tea only</t>
    </r>
  </si>
  <si>
    <r>
      <t xml:space="preserve">Fraction decomposed </t>
    </r>
    <r>
      <rPr>
        <sz val="11"/>
        <color indexed="17"/>
        <rFont val="Calibri"/>
        <family val="2"/>
      </rPr>
      <t>green tea</t>
    </r>
    <r>
      <rPr>
        <sz val="11"/>
        <color indexed="8"/>
        <rFont val="Calibri"/>
        <family val="2"/>
      </rPr>
      <t xml:space="preserve"> (</t>
    </r>
    <r>
      <rPr>
        <b/>
        <sz val="11"/>
        <color indexed="8"/>
        <rFont val="Calibri"/>
        <family val="2"/>
      </rPr>
      <t>ag</t>
    </r>
    <r>
      <rPr>
        <sz val="11"/>
        <color indexed="8"/>
        <rFont val="Calibri"/>
        <family val="2"/>
      </rPr>
      <t>)</t>
    </r>
  </si>
  <si>
    <r>
      <t xml:space="preserve">Predicted labile fraction </t>
    </r>
    <r>
      <rPr>
        <sz val="11"/>
        <color indexed="10"/>
        <rFont val="Calibri"/>
        <family val="2"/>
      </rPr>
      <t>red tea</t>
    </r>
    <r>
      <rPr>
        <sz val="11"/>
        <color indexed="8"/>
        <rFont val="Calibri"/>
        <family val="2"/>
      </rPr>
      <t xml:space="preserve"> (</t>
    </r>
    <r>
      <rPr>
        <b/>
        <sz val="11"/>
        <color indexed="8"/>
        <rFont val="Calibri"/>
        <family val="2"/>
      </rPr>
      <t>ar</t>
    </r>
    <r>
      <rPr>
        <sz val="11"/>
        <color indexed="8"/>
        <rFont val="Calibri"/>
        <family val="2"/>
      </rPr>
      <t>)</t>
    </r>
  </si>
  <si>
    <r>
      <t xml:space="preserve"> Fraction remaining   </t>
    </r>
    <r>
      <rPr>
        <sz val="11"/>
        <color indexed="10"/>
        <rFont val="Calibri"/>
        <family val="2"/>
      </rPr>
      <t xml:space="preserve">   red tea</t>
    </r>
    <r>
      <rPr>
        <sz val="11"/>
        <color indexed="8"/>
        <rFont val="Calibri"/>
        <family val="2"/>
      </rPr>
      <t xml:space="preserve"> (</t>
    </r>
    <r>
      <rPr>
        <b/>
        <sz val="11"/>
        <color indexed="8"/>
        <rFont val="Calibri"/>
        <family val="2"/>
      </rPr>
      <t>Wt</t>
    </r>
    <r>
      <rPr>
        <sz val="11"/>
        <color indexed="8"/>
        <rFont val="Calibri"/>
        <family val="2"/>
      </rPr>
      <t>)</t>
    </r>
  </si>
  <si>
    <r>
      <t xml:space="preserve">incubation time      </t>
    </r>
    <r>
      <rPr>
        <sz val="11"/>
        <color indexed="10"/>
        <rFont val="Calibri"/>
        <family val="2"/>
      </rPr>
      <t>red</t>
    </r>
    <r>
      <rPr>
        <sz val="11"/>
        <color indexed="8"/>
        <rFont val="Calibri"/>
        <family val="2"/>
      </rPr>
      <t xml:space="preserve"> and </t>
    </r>
    <r>
      <rPr>
        <sz val="11"/>
        <color indexed="17"/>
        <rFont val="Calibri"/>
        <family val="2"/>
      </rPr>
      <t>green</t>
    </r>
    <r>
      <rPr>
        <sz val="11"/>
        <color indexed="8"/>
        <rFont val="Calibri"/>
        <family val="2"/>
      </rPr>
      <t xml:space="preserve"> tea (</t>
    </r>
    <r>
      <rPr>
        <b/>
        <sz val="11"/>
        <color indexed="8"/>
        <rFont val="Calibri"/>
        <family val="2"/>
      </rPr>
      <t>t</t>
    </r>
    <r>
      <rPr>
        <sz val="11"/>
        <color indexed="8"/>
        <rFont val="Calibri"/>
        <family val="2"/>
      </rPr>
      <t>)</t>
    </r>
  </si>
  <si>
    <t>S</t>
  </si>
  <si>
    <t>k</t>
  </si>
  <si>
    <t>EXAMPLE</t>
  </si>
  <si>
    <t>&lt;END OF SAMPLE DATA&gt;, INSERT LINES AS REQUIRED</t>
  </si>
  <si>
    <t>&lt;END OF DATA FORM&gt;</t>
  </si>
  <si>
    <t>GENERAL COMMENTS</t>
  </si>
  <si>
    <t>Use 'ambient' for your treatment that resembles the natural/unchanged/control conditions for your location</t>
  </si>
  <si>
    <t>Simply leave the field open in case of missing data.</t>
  </si>
  <si>
    <t>Restrict making remarks on your samples to a minimum. Instead, leave out questionable datapoints (e.g. from bags with root ingrowth or holes or that deviate otherwise from the standardized method).</t>
  </si>
  <si>
    <r>
      <t xml:space="preserve">When sending the data back to us, only send the data that you trust and that followed the standardized protocol </t>
    </r>
    <r>
      <rPr>
        <sz val="11"/>
        <color indexed="17"/>
        <rFont val="Calibri"/>
        <family val="2"/>
      </rPr>
      <t>(Keuskamp et al., 2013)</t>
    </r>
    <r>
      <rPr>
        <sz val="11"/>
        <color indexed="8"/>
        <rFont val="Calibri"/>
        <family val="2"/>
      </rPr>
      <t>.
Data can be sent to TBIteam@decolab.org.</t>
    </r>
  </si>
  <si>
    <t>PROTOCOL</t>
  </si>
  <si>
    <t>1. Take an unused Lipton Green tea (EAN 87 22700 05552 5) and Rooibos tea (EAN 87 22700 18843 8) bag per replicate. To obtain better estimates of TBI, bury more replicates per site.</t>
  </si>
  <si>
    <t>2. Measure the initial, air-dry weight of the tea bag (.000 g) -including bag, cord and label-</t>
  </si>
  <si>
    <t>3. (optional) Determine the air-dry to oven-dry ratio on bags without label. Also determine the weigh of a few empty the bags, cords and labels.</t>
  </si>
  <si>
    <t>4. Mark the tea bags on the white side of the label with a permanent black marker.</t>
  </si>
  <si>
    <t>5. Bury the teabags in 8 cm-deep, separate holes while keeping the labels visible above the soil.</t>
  </si>
  <si>
    <t>6. Note the date of burial and geographical position of the site.</t>
  </si>
  <si>
    <t>7. Recover the tea bags after approximately 90 days</t>
  </si>
  <si>
    <t>8. Remove adhered soil particles and dry in a stove for 48h at 70°C (not warmer!).</t>
  </si>
  <si>
    <t>9. Remove what is left of the label but leave the cord and weigh the bags (.000 g).</t>
  </si>
  <si>
    <t>10. Fill in this sheet and send it to TBIteam@decolab.org</t>
  </si>
  <si>
    <t>EXPLANATION OF THE FIELDS</t>
  </si>
  <si>
    <t>METADATA</t>
  </si>
  <si>
    <t>Your full name.</t>
  </si>
  <si>
    <t>Affiliation name and country.</t>
  </si>
  <si>
    <t>Your email address.</t>
  </si>
  <si>
    <t>If available, someone who, in ten year will still be available.</t>
  </si>
  <si>
    <t>Which name do you use to describe your project? If your 
research is part of a bigger initiative, write the project name.</t>
  </si>
  <si>
    <t>The country where you work</t>
  </si>
  <si>
    <t>Shortly describe your main question, and other relevant 
information to understand differences between your treatments.</t>
  </si>
  <si>
    <t>Provide a references to publications in which these data are used (if applicable).</t>
  </si>
  <si>
    <t>COMMON DATA</t>
  </si>
  <si>
    <t>This is the fraction of the green tea material that is considered to be decomposable. It is all the material that can be removed by water and acid extractions.</t>
  </si>
  <si>
    <t>See Keuskamp et al., 2013 for methods</t>
  </si>
  <si>
    <t>Idem for red tea.</t>
  </si>
  <si>
    <t>Weight of the plastic of the triangular bag only (g).</t>
  </si>
  <si>
    <t>you can replace the standard weight by your own weight</t>
  </si>
  <si>
    <t>Weight of the plastic cord only (g).</t>
  </si>
  <si>
    <t>Weight of the square label only (g).</t>
  </si>
  <si>
    <t>Correction that can be applied to correct for air-dry start weight and oven
dried end weight and loss of litter before digging down the GREEN tea. Under the assumption that the bag and cord have a negligible moisture content</t>
  </si>
  <si>
    <t>Not obligatory</t>
  </si>
  <si>
    <t>calculate correction factor</t>
  </si>
  <si>
    <t>Start weight (air-dry, with label and cord)</t>
  </si>
  <si>
    <t>Weight after handling and drying (without label, remove the label after drying, before weighing)</t>
  </si>
  <si>
    <t>F corr</t>
  </si>
  <si>
    <t>green1</t>
  </si>
  <si>
    <t>green2</t>
  </si>
  <si>
    <t>etc.</t>
  </si>
  <si>
    <t>red1</t>
  </si>
  <si>
    <t>red2</t>
  </si>
  <si>
    <t>LOCATION CODES</t>
  </si>
  <si>
    <t>example</t>
  </si>
  <si>
    <t>TREATMENT CODES</t>
  </si>
  <si>
    <t>Shortly describe your treatments here, or refer to an accepted
manuscript that describes the treatments. Make sure that the treatment codes are consistent with this manuscript.</t>
  </si>
  <si>
    <t xml:space="preserve">Use ambient if the data aplies to unchanged conditions of your location (e.g. do not use control, unwarmed, unfertilized,  not treated etc., use ambient instead). </t>
  </si>
  <si>
    <t>Give a general description of the treatment.</t>
  </si>
  <si>
    <t>SAMPLE DATA</t>
  </si>
  <si>
    <t>If you don't have your own sample ID, you can number them.</t>
  </si>
  <si>
    <t>Use location codes as you defined above.</t>
  </si>
  <si>
    <t>If applicable, use treatment codes defined as above, else leave empty.</t>
  </si>
  <si>
    <t>If applicable, use a code to indicate replicates, else leave empty.</t>
  </si>
  <si>
    <r>
      <t>D</t>
    </r>
    <r>
      <rPr>
        <sz val="11"/>
        <rFont val="Calibri"/>
        <family val="2"/>
      </rPr>
      <t xml:space="preserve">ate of burial (dd/mm/yyyy) </t>
    </r>
  </si>
  <si>
    <t>Date on which you buried the tea. Use the format that your computer settings wants you to use. Check if it shows correctly.</t>
  </si>
  <si>
    <r>
      <t xml:space="preserve">Initial weight </t>
    </r>
    <r>
      <rPr>
        <sz val="11"/>
        <color indexed="17"/>
        <rFont val="Calibri"/>
        <family val="2"/>
      </rPr>
      <t xml:space="preserve">green tea </t>
    </r>
    <r>
      <rPr>
        <sz val="11"/>
        <color indexed="8"/>
        <rFont val="Calibri"/>
        <family val="2"/>
      </rPr>
      <t xml:space="preserve">including bag, cord and label </t>
    </r>
  </si>
  <si>
    <r>
      <t xml:space="preserve">This is the dry weight (g) of the </t>
    </r>
    <r>
      <rPr>
        <b/>
        <sz val="11"/>
        <color indexed="8"/>
        <rFont val="Calibri"/>
        <family val="2"/>
      </rPr>
      <t xml:space="preserve">entire bag </t>
    </r>
    <r>
      <rPr>
        <sz val="11"/>
        <color indexed="8"/>
        <rFont val="Calibri"/>
        <family val="2"/>
      </rPr>
      <t>before burial of Green tea.</t>
    </r>
  </si>
  <si>
    <r>
      <t xml:space="preserve">This is the dry weight (g) of the </t>
    </r>
    <r>
      <rPr>
        <b/>
        <sz val="11"/>
        <color indexed="8"/>
        <rFont val="Calibri"/>
        <family val="2"/>
      </rPr>
      <t xml:space="preserve">entire bag </t>
    </r>
    <r>
      <rPr>
        <sz val="11"/>
        <color indexed="8"/>
        <rFont val="Calibri"/>
        <family val="2"/>
      </rPr>
      <t>before burial of Rooibos tea.</t>
    </r>
  </si>
  <si>
    <t xml:space="preserve">This is the dry weight (g) of the Green tea inside the bag. </t>
  </si>
  <si>
    <t>Optional: Use FcorrGreen for correcting weight loss by handling and drying</t>
  </si>
  <si>
    <t xml:space="preserve">This is the dry weight (g) of the Rooibos tea inside the bag. </t>
  </si>
  <si>
    <t>Optional: Use FcorrRed for correcting weight loss by handling and drying</t>
  </si>
  <si>
    <t xml:space="preserve">Recovery date (dd/mm/yyyy) </t>
  </si>
  <si>
    <t>Date on which the tea was retrieved. Check if the date is shown correctly.</t>
  </si>
  <si>
    <t>This is the dry weight of the Green tea inside the bag after decomposition.</t>
  </si>
  <si>
    <t>This is the dry weight of the Rooibos tea inside the bag after decomposition.</t>
  </si>
  <si>
    <t>This is the fraction of the Green tea inside the bag that was decomposed (ag).</t>
  </si>
  <si>
    <t>This is a intermediate step to come to the calculation of k.</t>
  </si>
  <si>
    <t>This is the fraction of the Rooibos tea that is remaining. (Wt).</t>
  </si>
  <si>
    <t>This is the number of days that the tea bag was in the soil.</t>
  </si>
  <si>
    <t>This is the stabilization factor indicating how much of the material was stabilized.</t>
  </si>
  <si>
    <t>This is decomposition speed k, higher values indicate faster decomposition.</t>
  </si>
  <si>
    <t>See Keuskamp et al, 2013 for reasoning behind the formulae used in this sheet</t>
  </si>
  <si>
    <t>Issue</t>
  </si>
  <si>
    <t>Status</t>
  </si>
  <si>
    <t>Open Since</t>
  </si>
  <si>
    <t xml:space="preserve">Days </t>
  </si>
  <si>
    <t>noted by</t>
  </si>
  <si>
    <t xml:space="preserve">assigned to </t>
  </si>
  <si>
    <t>Resolved</t>
  </si>
  <si>
    <t>JS</t>
  </si>
  <si>
    <t>JK</t>
  </si>
  <si>
    <t>in colom I and J and N and O, there are cell numbers in the formula's no names. I think it is no problem, but I don't know if it was on purpose? JK: Yes</t>
  </si>
  <si>
    <t>minor suggestions for labels (r21,25 and 28)</t>
  </si>
  <si>
    <t>TL</t>
  </si>
  <si>
    <t>manual, row 37: should say Keuskamp et al., 2013, right?</t>
  </si>
  <si>
    <t>data, row 3: consists of four part, at the moment code legend is missing.</t>
  </si>
  <si>
    <t>metadata: I would add affiliation of the PI as well</t>
  </si>
  <si>
    <t>on hold</t>
  </si>
  <si>
    <t xml:space="preserve">wieghts of the empty bags: with how many different sets have we confirmed this?
I´ve noticed there is quite a lot of differences in the weights of the tea bags nowadays. </t>
  </si>
  <si>
    <t>JS: by adding the protocol for researchers we stimulate people to determine it themselves</t>
  </si>
  <si>
    <t xml:space="preserve">location codes: we could expand this already with some more location codes (e.g. Forest, cropland). Could we call location code land use type? </t>
  </si>
  <si>
    <t>JK: Land use type is only one example of the possible variation that is measured.
This field might also contain something like ecosystem, height, etc etc</t>
  </si>
  <si>
    <t>JS: Location doesn't win the beauty contest, but can't think of something better either. I added extra explanation in the manual sheet.</t>
  </si>
  <si>
    <t>Add possibility to include handling loss</t>
  </si>
  <si>
    <t>JK: I have added a factor Fcorrection, which can be used for this purpose. 
People should be instructed about correctly using this term in the manual see also issue 19</t>
  </si>
  <si>
    <t>we now double ask for location details in row 15-16 and row 31</t>
  </si>
  <si>
    <t>in row 25 and 29 there remained a comment, should be removed</t>
  </si>
  <si>
    <t>the manual labels and their explanation are still from an older version, I gave suggestions, placed in colum G and further</t>
  </si>
  <si>
    <t>the format of the bury and retrieve date changes when you want to alter it, first it si shown date/month/year, and when you double click on it, you get month/date/year. This is confusing and will lead to mistakes</t>
  </si>
  <si>
    <t>do we want to correct airdry starting values to ovendry starting values??</t>
  </si>
  <si>
    <t>JK: I included Fcorrection factor (see also issue 10). Created issue 19</t>
  </si>
  <si>
    <t>there does not appear an error if S cannot be calculated</t>
  </si>
  <si>
    <t>JK: Judith, what do you mean by this comment?</t>
  </si>
  <si>
    <t>JS: I was referring to error 2 and 3 in the datasheet (i added examples). In an older version, in the absence of endweight of green tea,
 it still calculated a S, by which you would get a weird k. pondering on that I wondered if we should do something to prevent example 1 mistakes.</t>
  </si>
  <si>
    <t>it is not possible to copy paste some information directly into the purlpe cells, you first have to go in to the cel, and than paste, it is not lethal, just a bit anoying</t>
  </si>
  <si>
    <t>Judith, I cannot reproduce this error</t>
  </si>
  <si>
    <t>stap 1: copieer de cellen in het blokje</t>
  </si>
  <si>
    <t>stap 2: ga naar de data sheet, en selecteer daar twee cellen in het bovenste paarse blokje</t>
  </si>
  <si>
    <t>stap 3: ctr v</t>
  </si>
  <si>
    <t>geeft error due to merged cells =&gt; daarom heb ik ze ge-unmerged</t>
  </si>
  <si>
    <t>there is no possibility to write down remarks per sample. Do we want to instruct people only to add thrustworthy data or should it also be possible to add somewhere: string was lost, fungus growth observed, this value is the average of 3, small hole after digging, maybe not completely dry, silt in bag, bag was pulled out the soil, etc...</t>
  </si>
  <si>
    <t>JK: we want to instruct people to only add thrustworthy data: qualitative remarks to quantitative data cannot be uniformely processesed Created issue 20</t>
  </si>
  <si>
    <t>how do we want missing values to be indicated? As NA, broken, missing…..</t>
  </si>
  <si>
    <t>JK: Empty would work best. NA is also fine, anything else is won't work. in a future version I could program the script such that anything non-numerical will be ignored. Created issue 21</t>
  </si>
  <si>
    <t>there is a small risk that the words &lt;end data&gt; etc are accidently removed when you do automatic numbering of the sample numbers. Maybe start with number 5 after the four 'examples'</t>
  </si>
  <si>
    <t>Write instructions on determining Fcorrection factor. (see issue 13,8)</t>
  </si>
  <si>
    <t xml:space="preserve">open </t>
  </si>
  <si>
    <t>Instruct people to only add thrustworthy, numerical data</t>
  </si>
  <si>
    <t>JS: what do you mean with only numerical data? They also have to give site descriptions/treatmentcodes and dates</t>
  </si>
  <si>
    <t>Instruct people to use leave NA fields open</t>
  </si>
  <si>
    <t>separate Fcor in green and red tea</t>
  </si>
  <si>
    <t>in row 8, latest version is available online after april 2016?</t>
  </si>
  <si>
    <t xml:space="preserve">in the protocol in the manual sheet. Should we meantion something about the depth? Many people bury it at 5cm, and this should also be ok. </t>
  </si>
  <si>
    <t xml:space="preserve">JS: I think it will be fine like this. JK: agree with JS. Suggesting variety doesn't improve clarity, uniformity and reproducability of the TBI </t>
  </si>
  <si>
    <t>what does the sheet diagnostics mean? I think when we have the first version that we send to people we should only include the sheet manual and data.</t>
  </si>
  <si>
    <t>DIAGNOSTICS is necessary to test whether data is not corrupted and is a necessary part of this sheet. Changed its status to hidden</t>
  </si>
  <si>
    <t>is it a problem that when you insert rows, for instance to add locations or treatment, that you than mess up with merged and unmerged cells? Sometimes when you insert, a merged cell changes to unmerged. Should we not unmerge all cells?</t>
  </si>
  <si>
    <t>If people start to add their data including treatments, they should use the same wording for the 'ambient' or control treatment
Therefore, this was indicated explicitly in the manual and in the data entry sheet</t>
  </si>
  <si>
    <t>V1.0</t>
  </si>
  <si>
    <t>Lots of minor changes &amp; a new manual</t>
  </si>
  <si>
    <t>V.93</t>
  </si>
  <si>
    <t>JK: Corrected bag and label weights</t>
  </si>
  <si>
    <t>V.91</t>
  </si>
  <si>
    <t>JK: Introduced the Bugs&amp;Issues tab for requests and comments</t>
  </si>
  <si>
    <t>JS/JK: Improved consistency in labels (changed rope-&gt;cord)</t>
  </si>
  <si>
    <t>JS: removed numbers from Q30, Q31 and R30</t>
  </si>
  <si>
    <t>JK: added a comment to assure that the bag weight will be checked before final release</t>
  </si>
  <si>
    <t>JK: minor changes to improve formula consistency within a column</t>
  </si>
  <si>
    <t>JK: minor changes to labels of columns</t>
  </si>
  <si>
    <t>V.9</t>
  </si>
  <si>
    <t>Preview Version</t>
  </si>
  <si>
    <t>version 1</t>
  </si>
  <si>
    <t>JK: added Fcorr</t>
  </si>
  <si>
    <t>JS: minor typos in manual</t>
  </si>
  <si>
    <t>JS: unmerged cells and restricted entries to one field</t>
  </si>
  <si>
    <t>JS: added general instructions</t>
  </si>
  <si>
    <t>JS: added description of Fcorr and a small calculation example</t>
  </si>
  <si>
    <t>JS: removed all the weird codings of formula names in name manager</t>
  </si>
  <si>
    <t>JS: added protocol</t>
  </si>
  <si>
    <r>
      <t xml:space="preserve">Initial weight </t>
    </r>
    <r>
      <rPr>
        <sz val="11"/>
        <color indexed="17"/>
        <rFont val="Calibri"/>
        <family val="2"/>
      </rPr>
      <t xml:space="preserve">green tea </t>
    </r>
    <r>
      <rPr>
        <sz val="11"/>
        <color indexed="8"/>
        <rFont val="Calibri"/>
        <family val="2"/>
      </rPr>
      <t>including bag,cord and label</t>
    </r>
  </si>
  <si>
    <t>pair</t>
  </si>
  <si>
    <t>Wstart_green</t>
  </si>
  <si>
    <t>Wstart_red</t>
  </si>
  <si>
    <t>Wend_green</t>
  </si>
  <si>
    <t>Wend_red</t>
  </si>
  <si>
    <t>inctime</t>
  </si>
  <si>
    <t>open</t>
  </si>
  <si>
    <t>Human impact</t>
  </si>
  <si>
    <t>Shading</t>
  </si>
  <si>
    <t>Soil texture</t>
  </si>
  <si>
    <t>Soil depth</t>
  </si>
  <si>
    <t>Rooting depth</t>
  </si>
  <si>
    <t>Soil pH</t>
  </si>
  <si>
    <t>locked the headings in the tier1 sheet. Is this desired?</t>
  </si>
  <si>
    <t>to unlock, go to review and click protect sheet</t>
  </si>
  <si>
    <t>Further description</t>
  </si>
  <si>
    <t>OPTIONAL DATA</t>
  </si>
  <si>
    <t>Only one item per line - expand as necessary</t>
  </si>
  <si>
    <t>Optional data - Numerical</t>
  </si>
  <si>
    <t>LON</t>
  </si>
  <si>
    <t>Median air temp</t>
  </si>
  <si>
    <t>Soil C content</t>
  </si>
  <si>
    <t>Soil N content</t>
  </si>
  <si>
    <t>Ecosystem/vegetation</t>
  </si>
  <si>
    <t>Slope</t>
  </si>
  <si>
    <t>Aspect</t>
  </si>
  <si>
    <t>Please use 'Ambient' to refer to natural or control locations without manipulation</t>
  </si>
  <si>
    <t>If you have a treatment please describe its nature here. In case of multiple treatments, add an extra line</t>
  </si>
  <si>
    <t>Fill in the purple and optionally the blue fields and leave the other fields untouched.</t>
  </si>
  <si>
    <t>you need to make sure that all purple fields are filled in (so please calculate back if you weighed only the tea without a bag)</t>
  </si>
  <si>
    <t>blue fields are optional to fill in</t>
  </si>
  <si>
    <t>CALCULATION HELP FOR CORRECTION FACTOR</t>
  </si>
  <si>
    <t>Contains formula of cord and bag (g).</t>
  </si>
  <si>
    <t>Describe any environmental data that you would have on request, and that is not covered by the optional data. Request may come in a later stage of the project (&lt;250 characters)</t>
  </si>
  <si>
    <t>Your own location codes and their description. 
Location can include ecosystem, altitude, land use.
If available provide optional metatdata
Provide only one code per line. Please expand as necessary but only use the space in between CODE LEGEND and END CODE LEGEND. If you repeated the same treatments in all your locations, specify treatment codes in the next item.</t>
  </si>
  <si>
    <t>Latitude of the sample location (WGS1984, decimal notation) can be selected in google maps under 'tools' and than 'options'</t>
  </si>
  <si>
    <t>Longitude of the sample location (WGS1984, decimal notation) can be selected in google maps under 'tools' and than 'options'</t>
  </si>
  <si>
    <t>Median day average air temperature during the incubation period. It would be of great help if you could find this at the closest weather station from your own data or the national meteorological institute</t>
  </si>
  <si>
    <t>1.No shade</t>
  </si>
  <si>
    <t xml:space="preserve">1.No impact </t>
  </si>
  <si>
    <t>1. Silt</t>
  </si>
  <si>
    <t>1. Glacier</t>
  </si>
  <si>
    <t>1. &lt;5cm</t>
  </si>
  <si>
    <t>1. Flat</t>
  </si>
  <si>
    <t>1.N</t>
  </si>
  <si>
    <t>Soil concentration (%) of C measured with combustion, please do not fill in N concentrations obtained with other methods. Inform us in the section 'Further description' if you happen to have LOI data</t>
  </si>
  <si>
    <t xml:space="preserve">2.Little shade </t>
  </si>
  <si>
    <t>2. Sand</t>
  </si>
  <si>
    <t>2. Lake</t>
  </si>
  <si>
    <t>2. 5-15 cm</t>
  </si>
  <si>
    <t>2.NE</t>
  </si>
  <si>
    <t>Soil concentration (%) of N measured with combustion, please do not fill in N concentrations obtained with other methods</t>
  </si>
  <si>
    <t>3.Shaded half of the day</t>
  </si>
  <si>
    <t>3.Reasonable impact</t>
  </si>
  <si>
    <t>3. Clay</t>
  </si>
  <si>
    <t>3. Wetland</t>
  </si>
  <si>
    <t>3. &gt;15 cm</t>
  </si>
  <si>
    <t>3. Steep, &gt;1:1</t>
  </si>
  <si>
    <t>3.E</t>
  </si>
  <si>
    <t>Soil pH, measured after shaking for several hours in demiwater</t>
  </si>
  <si>
    <t>4.Shaded most of the day</t>
  </si>
  <si>
    <t>4.Strongly influenced</t>
  </si>
  <si>
    <t>4. Urban</t>
  </si>
  <si>
    <t>4.SE</t>
  </si>
  <si>
    <t>Shading classes (see table at the right) to indicate the general amount of shading</t>
  </si>
  <si>
    <t>5.Always shaded</t>
  </si>
  <si>
    <t>5.Soil completely disturbed</t>
  </si>
  <si>
    <t>5. Needle leaf evergreen</t>
  </si>
  <si>
    <t>5.S</t>
  </si>
  <si>
    <t>Classes to define differences in human impact on the sample location (think of fertilization, hydrological schanges, buildings, roads, plowing)</t>
  </si>
  <si>
    <t>6. Needle leaf deciduous tree</t>
  </si>
  <si>
    <t>6.SW</t>
  </si>
  <si>
    <t>Indicate if your soil is mainly sand, clay or silt</t>
  </si>
  <si>
    <t>7. Broadleaf evergreen</t>
  </si>
  <si>
    <t>7.W</t>
  </si>
  <si>
    <t>Ecosystem/Vegetation</t>
  </si>
  <si>
    <t>Select the correct ecosystem type and vegetation class</t>
  </si>
  <si>
    <t>8. Deciduous tree</t>
  </si>
  <si>
    <t>8.NW</t>
  </si>
  <si>
    <t>Select average soil depth class</t>
  </si>
  <si>
    <t>9. Evergreen shrub</t>
  </si>
  <si>
    <t>Select the average rootingdepth class</t>
  </si>
  <si>
    <t>10. Deciduous shrub</t>
  </si>
  <si>
    <t>Indicate how steep your sample location was</t>
  </si>
  <si>
    <t>11. Grass</t>
  </si>
  <si>
    <t>In cases of slopes, indicate the orientation of the slope (e.g. What wind direction does the slope face)</t>
  </si>
  <si>
    <t>12. Herbaceous</t>
  </si>
  <si>
    <t>13. Crop</t>
  </si>
  <si>
    <t>This is the dry weight of the Green teabag after burial and drying.
If possible, use an oven for drying, 60°C, 48 hours, or place it in a warm, dry and sunny place for 3 days.</t>
  </si>
  <si>
    <t>2. Gradual, &lt; 1:1</t>
  </si>
  <si>
    <t>This form consists of five parts: METADATA (L10-L20), COMMON DATA (L24-L40), LOCATION CODES (L42-L52), TREATMENT LEGEND (L54-L58) AND SAMPLE DATA (L61-)</t>
  </si>
  <si>
    <t>Please fill out the data in the purple cells, and optionally in the blue cells and send form to tbiteam@decolab.org or upload it on www.teatime4science.org</t>
  </si>
  <si>
    <t>to lock certain cells yes. But care should be taken to remain able to edit and insert colums</t>
  </si>
  <si>
    <t>tier 2 (light blue shading) and 3 data was incorporated.</t>
  </si>
  <si>
    <t xml:space="preserve">Tier 2 data was described in the manual </t>
  </si>
  <si>
    <t>JS/JK</t>
  </si>
  <si>
    <t>enable dropdownlists that show words but save numbers. And allow typing</t>
  </si>
  <si>
    <t>2.Little impact</t>
  </si>
  <si>
    <t>Add any other description (&lt;250 characters),
e.g. Name additional environmental measurements)</t>
  </si>
  <si>
    <t>Fraction decomposed green tea (ag)</t>
  </si>
  <si>
    <t>Predicted labile fraction red tea (ar)</t>
  </si>
  <si>
    <t xml:space="preserve"> Fraction remaining red tea (Wt)</t>
  </si>
  <si>
    <t>incubation time red and green tea (t)</t>
  </si>
  <si>
    <t>Optional data - Classifications, use the dropdown lists.</t>
  </si>
  <si>
    <t xml:space="preserve"> Fraction remaining      red tea (Wt)</t>
  </si>
  <si>
    <t>incubation time      red and green tea (t)</t>
  </si>
  <si>
    <t>standing biomass</t>
  </si>
  <si>
    <t>Standing biomass</t>
  </si>
  <si>
    <t>Mean standing biomass kg/ha, as aboveground biomass at the peak of the growing season</t>
  </si>
  <si>
    <t>Please leave the example entries untouched.</t>
  </si>
  <si>
    <t>ONLY SUBMIT DATA FROM WOVEN BAGS. READ GENERAL INSTRUCTIONS IN THE MANUAL SHEET BEFORE YOU START</t>
  </si>
  <si>
    <t>Added picture and warning to only use this file to submit data from non woven tea to the TBI 2.0 database</t>
  </si>
  <si>
    <t>changed the weights of the empty bags</t>
  </si>
  <si>
    <t>na</t>
  </si>
  <si>
    <t>removed columns where you could fill in the weight of the bag with tea without label. With the woven bags, you have to take out the tea from the bag and weigh only that.</t>
  </si>
  <si>
    <t>VERSION 2.NW</t>
  </si>
  <si>
    <t>use version 2W if you have used non woven bags, and your bags did not look like the picture. Consult www.teatime4science.org for the differences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</si>
</sst>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809]dd\ mmmm\ yyyy;@"/>
    <numFmt numFmtId="166" formatCode="0.0000"/>
    <numFmt numFmtId="167" formatCode="dd/mm/yyyy;@"/>
    <numFmt numFmtId="168" formatCode="[$-409]d\-mmm\-yy;@"/>
  </numFmts>
  <fonts count="15" x14ac:knownFonts="1">
    <font>
      <sz val="11"/>
      <color indexed="8"/>
      <name val="Calibri"/>
      <family val="2"/>
    </font>
    <font>
      <sz val="8"/>
      <name val="Verdana"/>
      <family val="2"/>
    </font>
    <font>
      <sz val="11"/>
      <name val="Calibri"/>
      <family val="2"/>
    </font>
    <font>
      <sz val="11"/>
      <color indexed="10"/>
      <name val="Calibri"/>
      <family val="2"/>
    </font>
    <font>
      <b/>
      <sz val="11"/>
      <color indexed="8"/>
      <name val="Calibri"/>
      <family val="2"/>
    </font>
    <font>
      <b/>
      <sz val="11"/>
      <name val="Calibri"/>
      <family val="2"/>
    </font>
    <font>
      <sz val="11"/>
      <color indexed="17"/>
      <name val="Calibri"/>
      <family val="2"/>
    </font>
    <font>
      <b/>
      <sz val="11"/>
      <color theme="1"/>
      <name val="Calibri"/>
      <family val="2"/>
      <scheme val="minor"/>
    </font>
    <font>
      <sz val="11"/>
      <color theme="1"/>
      <name val="Calibri"/>
      <family val="2"/>
    </font>
    <font>
      <sz val="16"/>
      <color rgb="FFC00000"/>
      <name val="Calibri"/>
      <family val="2"/>
    </font>
    <font>
      <b/>
      <sz val="16"/>
      <color rgb="FFC00000"/>
      <name val="Calibri"/>
      <family val="2"/>
    </font>
    <font>
      <sz val="11"/>
      <color rgb="FF000000"/>
      <name val="Calibri"/>
      <family val="2"/>
    </font>
    <font>
      <sz val="12"/>
      <color rgb="FFFF0000"/>
      <name val="Calibri"/>
      <family val="2"/>
    </font>
    <font>
      <sz val="8"/>
      <color rgb="FFFF0000"/>
      <name val="Calibri"/>
      <family val="2"/>
    </font>
    <font>
      <sz val="11"/>
      <color rgb="FFFF0000"/>
      <name val="Calibri"/>
      <family val="2"/>
    </font>
  </fonts>
  <fills count="9">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top/>
      <bottom style="thin">
        <color theme="4" tint="0.3999755851924192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54">
    <xf numFmtId="0" fontId="0" fillId="0" borderId="0" xfId="0"/>
    <xf numFmtId="0" fontId="0" fillId="0" borderId="0" xfId="0" applyFill="1"/>
    <xf numFmtId="0" fontId="2" fillId="0" borderId="0" xfId="0" applyFont="1" applyFill="1"/>
    <xf numFmtId="0" fontId="2" fillId="0" borderId="0" xfId="0" applyFont="1" applyFill="1" applyAlignment="1">
      <alignment wrapText="1"/>
    </xf>
    <xf numFmtId="166" fontId="2" fillId="0" borderId="0" xfId="0" applyNumberFormat="1" applyFont="1" applyFill="1"/>
    <xf numFmtId="166" fontId="0" fillId="0" borderId="0" xfId="0" applyNumberFormat="1"/>
    <xf numFmtId="166" fontId="2" fillId="0" borderId="0" xfId="0" applyNumberFormat="1" applyFont="1" applyFill="1" applyAlignment="1">
      <alignment wrapText="1"/>
    </xf>
    <xf numFmtId="0" fontId="4" fillId="0" borderId="1" xfId="0"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left"/>
    </xf>
    <xf numFmtId="167" fontId="0" fillId="0" borderId="1"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4" fontId="0" fillId="0" borderId="0" xfId="0" applyNumberFormat="1"/>
    <xf numFmtId="1" fontId="0" fillId="0" borderId="0" xfId="0" applyNumberFormat="1"/>
    <xf numFmtId="0" fontId="0" fillId="2" borderId="0" xfId="0" applyFill="1"/>
    <xf numFmtId="14" fontId="0" fillId="2" borderId="0" xfId="0" applyNumberFormat="1" applyFill="1"/>
    <xf numFmtId="1" fontId="0" fillId="2" borderId="0" xfId="0" applyNumberFormat="1" applyFill="1"/>
    <xf numFmtId="0" fontId="8" fillId="3" borderId="0" xfId="0" applyFont="1" applyFill="1"/>
    <xf numFmtId="14" fontId="8" fillId="3" borderId="0" xfId="0" applyNumberFormat="1" applyFont="1" applyFill="1"/>
    <xf numFmtId="1" fontId="8" fillId="3" borderId="0" xfId="0" applyNumberFormat="1" applyFont="1" applyFill="1"/>
    <xf numFmtId="0" fontId="0" fillId="3" borderId="0" xfId="0" applyFill="1"/>
    <xf numFmtId="1" fontId="0" fillId="3" borderId="0" xfId="0" applyNumberFormat="1" applyFill="1"/>
    <xf numFmtId="0" fontId="5" fillId="0" borderId="0" xfId="0" applyFont="1" applyFill="1" applyBorder="1"/>
    <xf numFmtId="0" fontId="2" fillId="0" borderId="0"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0" fillId="0" borderId="0" xfId="0" applyAlignment="1">
      <alignment horizontal="left"/>
    </xf>
    <xf numFmtId="166" fontId="0" fillId="0" borderId="0" xfId="0" applyNumberFormat="1" applyAlignment="1">
      <alignment horizontal="left"/>
    </xf>
    <xf numFmtId="0" fontId="2" fillId="0" borderId="0" xfId="0" applyFont="1" applyFill="1" applyAlignment="1">
      <alignment horizontal="left" wrapText="1"/>
    </xf>
    <xf numFmtId="166" fontId="2" fillId="0" borderId="0" xfId="0" applyNumberFormat="1" applyFont="1" applyFill="1" applyAlignment="1">
      <alignment horizontal="left" wrapText="1"/>
    </xf>
    <xf numFmtId="166" fontId="2" fillId="0" borderId="0" xfId="0" applyNumberFormat="1" applyFont="1" applyFill="1" applyAlignment="1">
      <alignment horizontal="left"/>
    </xf>
    <xf numFmtId="0" fontId="5" fillId="0" borderId="6" xfId="0" applyFont="1" applyFill="1" applyBorder="1" applyAlignment="1">
      <alignment horizontal="left"/>
    </xf>
    <xf numFmtId="166" fontId="0" fillId="0" borderId="0" xfId="0" applyNumberFormat="1" applyAlignment="1">
      <alignment horizontal="left" wrapText="1"/>
    </xf>
    <xf numFmtId="0" fontId="0" fillId="0" borderId="0" xfId="0" applyFill="1" applyBorder="1" applyAlignment="1">
      <alignment horizontal="left"/>
    </xf>
    <xf numFmtId="0" fontId="2" fillId="2" borderId="0" xfId="0" applyFont="1" applyFill="1"/>
    <xf numFmtId="14" fontId="2" fillId="2" borderId="0" xfId="0" applyNumberFormat="1" applyFont="1" applyFill="1"/>
    <xf numFmtId="1" fontId="2" fillId="2" borderId="0" xfId="0" applyNumberFormat="1" applyFont="1" applyFill="1"/>
    <xf numFmtId="0" fontId="8" fillId="3" borderId="0" xfId="0" applyFont="1" applyFill="1" applyAlignment="1">
      <alignment wrapText="1"/>
    </xf>
    <xf numFmtId="168" fontId="0" fillId="0" borderId="0" xfId="0" applyNumberFormat="1"/>
    <xf numFmtId="0" fontId="8" fillId="2" borderId="0" xfId="0" applyFont="1" applyFill="1"/>
    <xf numFmtId="14" fontId="8" fillId="2" borderId="0" xfId="0" applyNumberFormat="1" applyFont="1" applyFill="1"/>
    <xf numFmtId="1" fontId="8" fillId="2" borderId="0" xfId="0" applyNumberFormat="1" applyFont="1" applyFill="1"/>
    <xf numFmtId="0" fontId="8" fillId="2" borderId="0" xfId="0" applyFont="1" applyFill="1" applyAlignment="1">
      <alignment wrapText="1"/>
    </xf>
    <xf numFmtId="0" fontId="0" fillId="2" borderId="0" xfId="0" applyFill="1" applyAlignment="1">
      <alignment wrapText="1"/>
    </xf>
    <xf numFmtId="0" fontId="0" fillId="2" borderId="0" xfId="0" applyFill="1" applyAlignment="1">
      <alignment horizontal="left"/>
    </xf>
    <xf numFmtId="0" fontId="0" fillId="2" borderId="0" xfId="0" applyFill="1" applyAlignment="1">
      <alignment horizontal="left" wrapText="1"/>
    </xf>
    <xf numFmtId="0" fontId="2" fillId="4" borderId="0" xfId="0" applyFont="1" applyFill="1" applyBorder="1" applyAlignment="1">
      <alignment horizontal="left"/>
    </xf>
    <xf numFmtId="0" fontId="0" fillId="0" borderId="0" xfId="0" applyAlignment="1">
      <alignment horizontal="left" vertical="center" indent="1"/>
    </xf>
    <xf numFmtId="166" fontId="2" fillId="0" borderId="7" xfId="0" applyNumberFormat="1" applyFont="1" applyFill="1" applyBorder="1" applyAlignment="1">
      <alignment wrapText="1"/>
    </xf>
    <xf numFmtId="0" fontId="0" fillId="3" borderId="0" xfId="0" applyFill="1" applyAlignment="1">
      <alignment horizontal="left" wrapText="1"/>
    </xf>
    <xf numFmtId="0" fontId="0" fillId="3" borderId="0" xfId="0" applyFill="1" applyAlignment="1">
      <alignment horizontal="left"/>
    </xf>
    <xf numFmtId="0" fontId="0" fillId="5" borderId="0" xfId="0" applyFill="1"/>
    <xf numFmtId="1" fontId="0" fillId="5" borderId="0" xfId="0" applyNumberFormat="1" applyFill="1"/>
    <xf numFmtId="14" fontId="0" fillId="5" borderId="0" xfId="0" applyNumberFormat="1" applyFill="1"/>
    <xf numFmtId="0" fontId="0" fillId="0" borderId="0" xfId="0" applyFill="1" applyAlignment="1">
      <alignment horizontal="left" vertical="center" indent="1"/>
    </xf>
    <xf numFmtId="14" fontId="0" fillId="2" borderId="0" xfId="0" applyNumberFormat="1" applyFill="1" applyBorder="1"/>
    <xf numFmtId="0" fontId="5" fillId="0" borderId="5" xfId="0" applyFont="1" applyFill="1" applyBorder="1"/>
    <xf numFmtId="0" fontId="2" fillId="0" borderId="0" xfId="0" applyFont="1" applyFill="1" applyBorder="1"/>
    <xf numFmtId="0" fontId="2" fillId="0" borderId="4" xfId="0" applyFont="1" applyFill="1" applyBorder="1"/>
    <xf numFmtId="0" fontId="2" fillId="2" borderId="0" xfId="0" applyFont="1" applyFill="1" applyAlignment="1">
      <alignment wrapText="1"/>
    </xf>
    <xf numFmtId="0" fontId="2" fillId="0" borderId="8" xfId="0" applyFont="1" applyFill="1" applyBorder="1" applyAlignment="1">
      <alignment horizontal="left"/>
    </xf>
    <xf numFmtId="0" fontId="2" fillId="0" borderId="0" xfId="0" applyFont="1" applyFill="1" applyBorder="1" applyAlignment="1">
      <alignment horizontal="left"/>
    </xf>
    <xf numFmtId="0" fontId="2" fillId="0" borderId="6" xfId="0" applyFont="1" applyFill="1" applyBorder="1" applyAlignment="1">
      <alignment horizontal="left"/>
    </xf>
    <xf numFmtId="0" fontId="2" fillId="0" borderId="5" xfId="0" applyFont="1" applyFill="1" applyBorder="1" applyAlignment="1">
      <alignment horizontal="left"/>
    </xf>
    <xf numFmtId="0" fontId="2" fillId="0" borderId="9" xfId="0" applyFont="1" applyFill="1" applyBorder="1" applyAlignment="1">
      <alignment horizontal="left"/>
    </xf>
    <xf numFmtId="0" fontId="2" fillId="0" borderId="4" xfId="0" applyFont="1" applyFill="1" applyBorder="1" applyAlignment="1">
      <alignment horizontal="left"/>
    </xf>
    <xf numFmtId="0" fontId="0" fillId="0" borderId="3"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167" fontId="0" fillId="0" borderId="1" xfId="0" applyNumberFormat="1" applyFont="1" applyFill="1" applyBorder="1" applyAlignment="1" applyProtection="1">
      <alignment horizontal="center" vertical="center" wrapText="1"/>
    </xf>
    <xf numFmtId="165" fontId="0" fillId="0" borderId="1" xfId="0" applyNumberFormat="1" applyFont="1" applyFill="1" applyBorder="1" applyAlignment="1" applyProtection="1">
      <alignment horizontal="center" vertical="center" wrapText="1"/>
    </xf>
    <xf numFmtId="166" fontId="0" fillId="0" borderId="1" xfId="0" applyNumberFormat="1" applyFont="1" applyFill="1" applyBorder="1" applyAlignment="1" applyProtection="1">
      <alignment horizontal="center" vertical="center" wrapText="1"/>
    </xf>
    <xf numFmtId="0" fontId="0" fillId="0" borderId="0" xfId="0" applyProtection="1">
      <protection locked="0"/>
    </xf>
    <xf numFmtId="167" fontId="0" fillId="0" borderId="0" xfId="0" applyNumberFormat="1" applyProtection="1">
      <protection locked="0"/>
    </xf>
    <xf numFmtId="166" fontId="0" fillId="0" borderId="0" xfId="0" applyNumberFormat="1" applyProtection="1">
      <protection locked="0"/>
    </xf>
    <xf numFmtId="0" fontId="0" fillId="0" borderId="0" xfId="0" applyFill="1" applyProtection="1">
      <protection locked="0"/>
    </xf>
    <xf numFmtId="0" fontId="4" fillId="0" borderId="0" xfId="0" applyFont="1" applyProtection="1">
      <protection locked="0"/>
    </xf>
    <xf numFmtId="0" fontId="9" fillId="2" borderId="0" xfId="0" applyFont="1" applyFill="1" applyProtection="1">
      <protection locked="0"/>
    </xf>
    <xf numFmtId="0" fontId="10" fillId="2" borderId="0" xfId="0" applyFont="1" applyFill="1" applyProtection="1">
      <protection locked="0"/>
    </xf>
    <xf numFmtId="167" fontId="9" fillId="2" borderId="0" xfId="0" applyNumberFormat="1" applyFont="1" applyFill="1" applyProtection="1">
      <protection locked="0"/>
    </xf>
    <xf numFmtId="166" fontId="9" fillId="2" borderId="0" xfId="0" applyNumberFormat="1" applyFont="1" applyFill="1" applyProtection="1">
      <protection locked="0"/>
    </xf>
    <xf numFmtId="0" fontId="8" fillId="0" borderId="0" xfId="0" applyFont="1" applyProtection="1">
      <protection locked="0"/>
    </xf>
    <xf numFmtId="167" fontId="8" fillId="0" borderId="0" xfId="0" applyNumberFormat="1" applyFont="1" applyProtection="1">
      <protection locked="0"/>
    </xf>
    <xf numFmtId="166" fontId="8" fillId="0" borderId="0" xfId="0" applyNumberFormat="1" applyFont="1" applyProtection="1">
      <protection locked="0"/>
    </xf>
    <xf numFmtId="0" fontId="8" fillId="0" borderId="0" xfId="0" applyFont="1" applyFill="1" applyProtection="1">
      <protection locked="0"/>
    </xf>
    <xf numFmtId="167" fontId="8" fillId="0" borderId="0" xfId="0" applyNumberFormat="1" applyFont="1" applyFill="1" applyProtection="1">
      <protection locked="0"/>
    </xf>
    <xf numFmtId="166" fontId="8" fillId="0" borderId="0" xfId="0" applyNumberFormat="1" applyFont="1" applyFill="1" applyProtection="1">
      <protection locked="0"/>
    </xf>
    <xf numFmtId="0" fontId="2" fillId="0" borderId="0" xfId="0" applyFont="1" applyFill="1" applyProtection="1">
      <protection locked="0"/>
    </xf>
    <xf numFmtId="167" fontId="0" fillId="0" borderId="0" xfId="0" applyNumberFormat="1" applyFill="1" applyProtection="1">
      <protection locked="0"/>
    </xf>
    <xf numFmtId="0" fontId="4" fillId="0" borderId="0" xfId="0" applyFont="1" applyFill="1" applyBorder="1" applyProtection="1">
      <protection locked="0"/>
    </xf>
    <xf numFmtId="166" fontId="0" fillId="0" borderId="0" xfId="0" applyNumberFormat="1" applyFill="1" applyProtection="1">
      <protection locked="0"/>
    </xf>
    <xf numFmtId="0" fontId="2" fillId="4" borderId="10"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167" fontId="2" fillId="0" borderId="0" xfId="0" applyNumberFormat="1" applyFont="1" applyFill="1" applyProtection="1">
      <protection locked="0"/>
    </xf>
    <xf numFmtId="166" fontId="2" fillId="0" borderId="0" xfId="0" applyNumberFormat="1" applyFont="1" applyFill="1" applyProtection="1">
      <protection locked="0"/>
    </xf>
    <xf numFmtId="0" fontId="2" fillId="0" borderId="8" xfId="0" applyFont="1" applyFill="1" applyBorder="1" applyAlignment="1" applyProtection="1">
      <alignment horizontal="left"/>
      <protection locked="0"/>
    </xf>
    <xf numFmtId="0" fontId="2" fillId="4" borderId="11" xfId="0" applyFont="1" applyFill="1" applyBorder="1" applyAlignment="1" applyProtection="1">
      <alignment horizontal="left"/>
      <protection locked="0"/>
    </xf>
    <xf numFmtId="0" fontId="2" fillId="4" borderId="11" xfId="0" applyFont="1" applyFill="1" applyBorder="1" applyProtection="1">
      <protection locked="0"/>
    </xf>
    <xf numFmtId="0" fontId="2" fillId="0" borderId="0" xfId="0" applyFont="1" applyFill="1" applyBorder="1" applyProtection="1">
      <protection locked="0"/>
    </xf>
    <xf numFmtId="0" fontId="2" fillId="4" borderId="12" xfId="0" applyFont="1" applyFill="1" applyBorder="1" applyProtection="1">
      <protection locked="0"/>
    </xf>
    <xf numFmtId="0" fontId="2" fillId="0" borderId="0" xfId="0" applyFont="1" applyFill="1" applyAlignment="1" applyProtection="1">
      <alignment horizontal="left"/>
      <protection locked="0"/>
    </xf>
    <xf numFmtId="167" fontId="2" fillId="0" borderId="0" xfId="0" applyNumberFormat="1" applyFont="1" applyFill="1" applyAlignment="1" applyProtection="1">
      <alignment horizontal="left"/>
      <protection locked="0"/>
    </xf>
    <xf numFmtId="0" fontId="5" fillId="0" borderId="0" xfId="0" applyFont="1" applyFill="1" applyBorder="1" applyAlignment="1" applyProtection="1">
      <alignment horizontal="left"/>
      <protection locked="0"/>
    </xf>
    <xf numFmtId="0" fontId="11" fillId="0" borderId="0" xfId="0" applyFont="1" applyProtection="1">
      <protection locked="0"/>
    </xf>
    <xf numFmtId="0" fontId="2" fillId="0" borderId="10" xfId="0" applyFont="1" applyFill="1" applyBorder="1" applyProtection="1">
      <protection locked="0"/>
    </xf>
    <xf numFmtId="0" fontId="2" fillId="0" borderId="11" xfId="0" applyFont="1" applyFill="1" applyBorder="1" applyProtection="1">
      <protection locked="0"/>
    </xf>
    <xf numFmtId="0" fontId="11" fillId="6" borderId="11" xfId="0" applyFont="1" applyFill="1" applyBorder="1" applyProtection="1">
      <protection locked="0"/>
    </xf>
    <xf numFmtId="0" fontId="2" fillId="0" borderId="9"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11" fillId="6" borderId="12" xfId="0" applyFont="1" applyFill="1" applyBorder="1" applyProtection="1">
      <protection locked="0"/>
    </xf>
    <xf numFmtId="0" fontId="5" fillId="0" borderId="0" xfId="0" applyFont="1" applyFill="1" applyBorder="1" applyProtection="1">
      <protection locked="0"/>
    </xf>
    <xf numFmtId="0" fontId="5" fillId="4" borderId="10" xfId="0" applyFont="1" applyFill="1" applyBorder="1" applyAlignment="1" applyProtection="1">
      <protection locked="0"/>
    </xf>
    <xf numFmtId="0" fontId="5" fillId="4" borderId="11" xfId="0" applyFont="1" applyFill="1" applyBorder="1" applyAlignment="1" applyProtection="1">
      <protection locked="0"/>
    </xf>
    <xf numFmtId="0" fontId="8" fillId="4" borderId="11" xfId="0" applyFont="1" applyFill="1" applyBorder="1" applyProtection="1">
      <protection locked="0"/>
    </xf>
    <xf numFmtId="0" fontId="8" fillId="4" borderId="12" xfId="0" applyFont="1" applyFill="1" applyBorder="1" applyProtection="1">
      <protection locked="0"/>
    </xf>
    <xf numFmtId="0" fontId="8" fillId="0" borderId="0" xfId="0" applyFont="1" applyFill="1" applyBorder="1" applyProtection="1">
      <protection locked="0"/>
    </xf>
    <xf numFmtId="167" fontId="2" fillId="0" borderId="0" xfId="0" applyNumberFormat="1" applyFont="1" applyFill="1" applyBorder="1" applyProtection="1">
      <protection locked="0"/>
    </xf>
    <xf numFmtId="166" fontId="2" fillId="0" borderId="0" xfId="0" applyNumberFormat="1" applyFont="1" applyFill="1" applyBorder="1" applyProtection="1">
      <protection locked="0"/>
    </xf>
    <xf numFmtId="0" fontId="0" fillId="0" borderId="0" xfId="0" applyAlignment="1" applyProtection="1">
      <alignment horizontal="center"/>
      <protection locked="0"/>
    </xf>
    <xf numFmtId="0" fontId="5" fillId="0" borderId="0" xfId="0" applyFont="1" applyFill="1" applyProtection="1">
      <protection locked="0"/>
    </xf>
    <xf numFmtId="0" fontId="0"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protection locked="0"/>
    </xf>
    <xf numFmtId="0" fontId="0" fillId="4" borderId="0" xfId="0" applyFill="1" applyBorder="1" applyAlignment="1" applyProtection="1">
      <alignment horizontal="center"/>
      <protection locked="0"/>
    </xf>
    <xf numFmtId="165" fontId="0" fillId="4" borderId="0" xfId="0" applyNumberFormat="1" applyFill="1" applyBorder="1" applyProtection="1">
      <protection locked="0"/>
    </xf>
    <xf numFmtId="164" fontId="0" fillId="4"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Border="1" applyProtection="1">
      <protection locked="0"/>
    </xf>
    <xf numFmtId="0" fontId="7" fillId="0" borderId="16" xfId="0" applyFont="1" applyBorder="1" applyProtection="1">
      <protection locked="0"/>
    </xf>
    <xf numFmtId="15" fontId="7" fillId="0" borderId="0" xfId="0" applyNumberFormat="1" applyFont="1" applyProtection="1">
      <protection locked="0"/>
    </xf>
    <xf numFmtId="0" fontId="0" fillId="0" borderId="0" xfId="0" applyNumberFormat="1" applyProtection="1">
      <protection locked="0"/>
    </xf>
    <xf numFmtId="15" fontId="0" fillId="0" borderId="0" xfId="0" applyNumberFormat="1" applyProtection="1">
      <protection locked="0"/>
    </xf>
    <xf numFmtId="0" fontId="0" fillId="0" borderId="0" xfId="0" applyFont="1" applyFill="1" applyBorder="1" applyAlignment="1" applyProtection="1">
      <alignment horizontal="center" vertical="center"/>
    </xf>
    <xf numFmtId="0" fontId="11" fillId="0" borderId="0" xfId="0" applyFont="1" applyFill="1" applyBorder="1" applyProtection="1">
      <protection locked="0"/>
    </xf>
    <xf numFmtId="0" fontId="2" fillId="0" borderId="3" xfId="0" applyFont="1" applyFill="1" applyBorder="1" applyProtection="1">
      <protection locked="0"/>
    </xf>
    <xf numFmtId="0" fontId="2" fillId="0" borderId="7" xfId="0" applyFont="1" applyFill="1" applyBorder="1" applyProtection="1">
      <protection locked="0"/>
    </xf>
    <xf numFmtId="0" fontId="5" fillId="0" borderId="13" xfId="0" applyFont="1" applyFill="1" applyBorder="1" applyAlignment="1" applyProtection="1">
      <protection locked="0"/>
    </xf>
    <xf numFmtId="0" fontId="2" fillId="7" borderId="3" xfId="0" applyFont="1" applyFill="1" applyBorder="1" applyProtection="1">
      <protection locked="0"/>
    </xf>
    <xf numFmtId="0" fontId="2" fillId="7" borderId="7" xfId="0" applyFont="1" applyFill="1" applyBorder="1" applyProtection="1">
      <protection locked="0"/>
    </xf>
    <xf numFmtId="0" fontId="2" fillId="7" borderId="13" xfId="0" applyFont="1" applyFill="1" applyBorder="1" applyProtection="1">
      <protection locked="0"/>
    </xf>
    <xf numFmtId="167" fontId="2" fillId="7" borderId="7" xfId="0" applyNumberFormat="1" applyFont="1" applyFill="1" applyBorder="1" applyProtection="1">
      <protection locked="0"/>
    </xf>
    <xf numFmtId="166" fontId="2" fillId="7" borderId="7" xfId="0" applyNumberFormat="1" applyFont="1" applyFill="1" applyBorder="1" applyProtection="1">
      <protection locked="0"/>
    </xf>
    <xf numFmtId="0" fontId="0" fillId="4" borderId="0" xfId="0" applyFill="1" applyAlignment="1">
      <alignment horizontal="left"/>
    </xf>
    <xf numFmtId="0" fontId="0" fillId="8" borderId="0" xfId="0" applyFill="1" applyAlignment="1">
      <alignment horizontal="left"/>
    </xf>
    <xf numFmtId="0" fontId="0" fillId="0" borderId="0" xfId="0" applyFill="1" applyAlignment="1">
      <alignment horizontal="left"/>
    </xf>
    <xf numFmtId="0" fontId="4" fillId="0" borderId="0" xfId="0" applyFont="1" applyAlignment="1">
      <alignment horizontal="left"/>
    </xf>
    <xf numFmtId="0" fontId="5" fillId="0" borderId="0" xfId="0" applyFont="1" applyFill="1" applyAlignment="1">
      <alignment horizontal="left" wrapText="1"/>
    </xf>
    <xf numFmtId="0" fontId="5" fillId="0" borderId="3" xfId="0" applyFont="1" applyFill="1" applyBorder="1" applyAlignment="1">
      <alignment horizontal="left"/>
    </xf>
    <xf numFmtId="0" fontId="2" fillId="0" borderId="7" xfId="0" applyFont="1" applyFill="1" applyBorder="1" applyAlignment="1">
      <alignment horizontal="left"/>
    </xf>
    <xf numFmtId="0" fontId="2" fillId="0" borderId="13" xfId="0" applyFont="1" applyFill="1" applyBorder="1" applyAlignment="1">
      <alignment horizontal="left"/>
    </xf>
    <xf numFmtId="0" fontId="2" fillId="0" borderId="11" xfId="0" applyFont="1" applyFill="1" applyBorder="1"/>
    <xf numFmtId="164" fontId="2" fillId="0" borderId="11" xfId="0" applyNumberFormat="1" applyFont="1" applyFill="1" applyBorder="1"/>
    <xf numFmtId="0" fontId="2" fillId="4" borderId="4" xfId="0" applyFont="1" applyFill="1" applyBorder="1" applyAlignment="1">
      <alignment horizontal="left"/>
    </xf>
    <xf numFmtId="0" fontId="5" fillId="0" borderId="0" xfId="0" applyFont="1" applyFill="1" applyAlignment="1">
      <alignment horizontal="left"/>
    </xf>
    <xf numFmtId="0" fontId="2" fillId="0" borderId="8" xfId="0" applyFont="1" applyFill="1" applyBorder="1"/>
    <xf numFmtId="0" fontId="0" fillId="0" borderId="0" xfId="0" applyFill="1" applyBorder="1"/>
    <xf numFmtId="0" fontId="0" fillId="0" borderId="8" xfId="0" applyBorder="1"/>
    <xf numFmtId="0" fontId="0" fillId="0" borderId="0" xfId="0" applyBorder="1"/>
    <xf numFmtId="0" fontId="5" fillId="0" borderId="8" xfId="0" applyFont="1" applyFill="1" applyBorder="1"/>
    <xf numFmtId="0" fontId="2" fillId="0" borderId="7" xfId="0" applyFont="1" applyFill="1" applyBorder="1"/>
    <xf numFmtId="0" fontId="2" fillId="0" borderId="13" xfId="0" applyFont="1" applyFill="1" applyBorder="1"/>
    <xf numFmtId="0" fontId="5" fillId="0" borderId="9" xfId="0" applyFont="1" applyFill="1" applyBorder="1"/>
    <xf numFmtId="0" fontId="2" fillId="0" borderId="12" xfId="0" applyFont="1" applyFill="1" applyBorder="1"/>
    <xf numFmtId="0" fontId="0" fillId="0" borderId="3" xfId="0" applyBorder="1" applyAlignment="1">
      <alignment horizontal="left"/>
    </xf>
    <xf numFmtId="166" fontId="0" fillId="0" borderId="7" xfId="0" applyNumberFormat="1" applyBorder="1" applyAlignment="1">
      <alignment horizontal="left"/>
    </xf>
    <xf numFmtId="166" fontId="0" fillId="0" borderId="7" xfId="0" applyNumberFormat="1" applyBorder="1"/>
    <xf numFmtId="0" fontId="0" fillId="0" borderId="0" xfId="0" applyFont="1" applyFill="1" applyBorder="1" applyAlignment="1">
      <alignment horizontal="left" vertical="center" wrapText="1"/>
    </xf>
    <xf numFmtId="167" fontId="0" fillId="0" borderId="0" xfId="0" applyNumberFormat="1" applyFont="1" applyFill="1" applyBorder="1" applyAlignment="1">
      <alignment horizontal="left" vertical="center" wrapText="1"/>
    </xf>
    <xf numFmtId="165" fontId="0" fillId="0" borderId="0" xfId="0" applyNumberFormat="1" applyFont="1" applyFill="1" applyBorder="1" applyAlignment="1">
      <alignment horizontal="left" vertical="center" wrapText="1"/>
    </xf>
    <xf numFmtId="166" fontId="0" fillId="0" borderId="0" xfId="0" applyNumberFormat="1" applyFont="1" applyFill="1" applyBorder="1" applyAlignment="1">
      <alignment horizontal="left" vertical="center" wrapText="1"/>
    </xf>
    <xf numFmtId="0" fontId="2" fillId="0" borderId="13" xfId="0" applyFont="1" applyFill="1" applyBorder="1" applyProtection="1">
      <protection locked="0"/>
    </xf>
    <xf numFmtId="0" fontId="2" fillId="3" borderId="0" xfId="0" applyFont="1" applyFill="1"/>
    <xf numFmtId="14" fontId="2" fillId="3" borderId="0" xfId="0" applyNumberFormat="1" applyFont="1" applyFill="1"/>
    <xf numFmtId="1" fontId="2" fillId="3" borderId="0" xfId="0" applyNumberFormat="1" applyFont="1" applyFill="1"/>
    <xf numFmtId="14" fontId="0" fillId="3" borderId="0" xfId="0" applyNumberFormat="1" applyFill="1"/>
    <xf numFmtId="0" fontId="2" fillId="6" borderId="8" xfId="0" applyFont="1" applyFill="1" applyBorder="1" applyProtection="1">
      <protection locked="0"/>
    </xf>
    <xf numFmtId="0" fontId="2" fillId="6" borderId="0" xfId="0" applyFont="1" applyFill="1" applyBorder="1" applyProtection="1">
      <protection locked="0"/>
    </xf>
    <xf numFmtId="0" fontId="2" fillId="6" borderId="11" xfId="0" applyFont="1" applyFill="1" applyBorder="1" applyProtection="1">
      <protection locked="0"/>
    </xf>
    <xf numFmtId="0" fontId="2" fillId="6" borderId="9" xfId="0" applyFont="1" applyFill="1" applyBorder="1" applyProtection="1">
      <protection locked="0"/>
    </xf>
    <xf numFmtId="0" fontId="2" fillId="6" borderId="4" xfId="0" applyFont="1" applyFill="1" applyBorder="1" applyProtection="1">
      <protection locked="0"/>
    </xf>
    <xf numFmtId="0" fontId="2" fillId="6" borderId="12" xfId="0" applyFont="1" applyFill="1" applyBorder="1" applyProtection="1">
      <protection locked="0"/>
    </xf>
    <xf numFmtId="0" fontId="4" fillId="0" borderId="17"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wrapText="1"/>
    </xf>
    <xf numFmtId="164" fontId="0" fillId="0" borderId="0" xfId="0" applyNumberFormat="1" applyFill="1" applyBorder="1" applyAlignment="1" applyProtection="1">
      <alignment horizontal="center"/>
    </xf>
    <xf numFmtId="0" fontId="0" fillId="0" borderId="0" xfId="0" applyBorder="1" applyProtection="1"/>
    <xf numFmtId="0" fontId="2" fillId="0" borderId="6" xfId="0" applyFont="1" applyFill="1" applyBorder="1" applyProtection="1">
      <protection locked="0"/>
    </xf>
    <xf numFmtId="0" fontId="2" fillId="0" borderId="5" xfId="0" applyFont="1" applyFill="1" applyBorder="1" applyProtection="1">
      <protection locked="0"/>
    </xf>
    <xf numFmtId="0" fontId="2" fillId="0" borderId="10" xfId="0" applyFont="1" applyFill="1" applyBorder="1" applyProtection="1">
      <protection locked="0"/>
    </xf>
    <xf numFmtId="0" fontId="14" fillId="0" borderId="0" xfId="0" applyFont="1" applyFill="1" applyProtection="1">
      <protection locked="0"/>
    </xf>
    <xf numFmtId="164" fontId="0" fillId="4" borderId="0" xfId="0" applyNumberFormat="1" applyFill="1" applyBorder="1" applyAlignment="1" applyProtection="1">
      <alignment horizontal="center"/>
    </xf>
    <xf numFmtId="166" fontId="0" fillId="0" borderId="0" xfId="0" applyNumberFormat="1" applyFill="1" applyBorder="1" applyProtection="1">
      <protection locked="0"/>
    </xf>
    <xf numFmtId="0" fontId="11" fillId="0" borderId="11" xfId="0" applyFont="1" applyFill="1" applyBorder="1" applyProtection="1">
      <protection locked="0"/>
    </xf>
    <xf numFmtId="0" fontId="2" fillId="0" borderId="6" xfId="0" applyFont="1" applyFill="1" applyBorder="1" applyProtection="1">
      <protection locked="0"/>
    </xf>
    <xf numFmtId="0" fontId="2" fillId="0" borderId="5" xfId="0" applyFont="1" applyFill="1" applyBorder="1" applyProtection="1">
      <protection locked="0"/>
    </xf>
    <xf numFmtId="0" fontId="2" fillId="0" borderId="10" xfId="0" applyFont="1" applyFill="1" applyBorder="1" applyProtection="1">
      <protection locked="0"/>
    </xf>
    <xf numFmtId="0" fontId="5" fillId="0" borderId="3" xfId="0" applyFont="1" applyFill="1" applyBorder="1" applyAlignment="1" applyProtection="1">
      <protection locked="0"/>
    </xf>
    <xf numFmtId="0" fontId="5" fillId="0" borderId="7" xfId="0" applyFont="1" applyFill="1" applyBorder="1" applyAlignment="1" applyProtection="1">
      <protection locked="0"/>
    </xf>
    <xf numFmtId="0" fontId="5" fillId="0" borderId="13" xfId="0" applyFont="1" applyFill="1" applyBorder="1" applyAlignment="1" applyProtection="1">
      <protection locked="0"/>
    </xf>
    <xf numFmtId="0" fontId="5" fillId="0" borderId="3"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5" fillId="4" borderId="6"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6"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2" fillId="4" borderId="14" xfId="0" applyFont="1" applyFill="1" applyBorder="1" applyProtection="1">
      <protection locked="0"/>
    </xf>
    <xf numFmtId="0" fontId="2" fillId="4" borderId="4" xfId="0" applyFont="1" applyFill="1" applyBorder="1" applyProtection="1">
      <protection locked="0"/>
    </xf>
    <xf numFmtId="0" fontId="2" fillId="4" borderId="12" xfId="0" applyFont="1" applyFill="1" applyBorder="1" applyProtection="1">
      <protection locked="0"/>
    </xf>
    <xf numFmtId="0" fontId="5" fillId="4" borderId="8" xfId="0" applyFont="1" applyFill="1" applyBorder="1" applyAlignment="1" applyProtection="1">
      <alignment horizontal="left"/>
      <protection locked="0"/>
    </xf>
    <xf numFmtId="0" fontId="5" fillId="4" borderId="0" xfId="0" applyFont="1" applyFill="1" applyBorder="1" applyAlignment="1" applyProtection="1">
      <alignment horizontal="left"/>
      <protection locked="0"/>
    </xf>
    <xf numFmtId="0" fontId="5" fillId="4" borderId="11" xfId="0" applyFont="1" applyFill="1" applyBorder="1" applyAlignment="1" applyProtection="1">
      <alignment horizontal="left"/>
      <protection locked="0"/>
    </xf>
    <xf numFmtId="0" fontId="8" fillId="4" borderId="8" xfId="0" applyFont="1" applyFill="1" applyBorder="1" applyAlignment="1" applyProtection="1">
      <alignment horizontal="center"/>
      <protection locked="0"/>
    </xf>
    <xf numFmtId="0" fontId="8" fillId="4" borderId="0" xfId="0" applyFont="1" applyFill="1" applyBorder="1" applyAlignment="1" applyProtection="1">
      <alignment horizontal="center"/>
      <protection locked="0"/>
    </xf>
    <xf numFmtId="0" fontId="5" fillId="0" borderId="6" xfId="0" applyFont="1" applyFill="1" applyBorder="1" applyAlignment="1" applyProtection="1">
      <protection locked="0"/>
    </xf>
    <xf numFmtId="0" fontId="5" fillId="0" borderId="5" xfId="0" applyFont="1" applyFill="1" applyBorder="1" applyAlignment="1" applyProtection="1">
      <protection locked="0"/>
    </xf>
    <xf numFmtId="0" fontId="2" fillId="0" borderId="6" xfId="0" applyFont="1" applyFill="1" applyBorder="1" applyAlignment="1" applyProtection="1">
      <protection locked="0"/>
    </xf>
    <xf numFmtId="0" fontId="2" fillId="0" borderId="5" xfId="0" applyFont="1" applyFill="1" applyBorder="1" applyAlignment="1" applyProtection="1">
      <protection locked="0"/>
    </xf>
    <xf numFmtId="0" fontId="2" fillId="0" borderId="9" xfId="0" applyFont="1" applyFill="1" applyBorder="1" applyAlignment="1" applyProtection="1">
      <protection locked="0"/>
    </xf>
    <xf numFmtId="0" fontId="2" fillId="0" borderId="4" xfId="0" applyFont="1" applyFill="1" applyBorder="1" applyAlignment="1" applyProtection="1">
      <protection locked="0"/>
    </xf>
    <xf numFmtId="0" fontId="5" fillId="4" borderId="9"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12" xfId="0" applyFont="1" applyFill="1" applyBorder="1" applyAlignment="1" applyProtection="1">
      <alignment horizontal="left"/>
      <protection locked="0"/>
    </xf>
    <xf numFmtId="0" fontId="8" fillId="4" borderId="9"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xf numFmtId="0" fontId="5" fillId="0" borderId="15" xfId="0" applyFont="1" applyFill="1" applyBorder="1" applyProtection="1">
      <protection locked="0"/>
    </xf>
    <xf numFmtId="0" fontId="5" fillId="0" borderId="5" xfId="0" applyFont="1" applyFill="1" applyBorder="1" applyProtection="1">
      <protection locked="0"/>
    </xf>
    <xf numFmtId="0" fontId="5" fillId="0" borderId="10" xfId="0" applyFont="1" applyFill="1" applyBorder="1" applyProtection="1">
      <protection locked="0"/>
    </xf>
    <xf numFmtId="0" fontId="2" fillId="4" borderId="15" xfId="0" applyFont="1" applyFill="1" applyBorder="1" applyProtection="1">
      <protection locked="0"/>
    </xf>
    <xf numFmtId="0" fontId="2" fillId="4" borderId="5" xfId="0" applyFont="1" applyFill="1" applyBorder="1" applyProtection="1">
      <protection locked="0"/>
    </xf>
    <xf numFmtId="0" fontId="2" fillId="4" borderId="10" xfId="0" applyFont="1" applyFill="1" applyBorder="1" applyProtection="1">
      <protection locked="0"/>
    </xf>
    <xf numFmtId="0" fontId="5" fillId="4" borderId="8" xfId="0" applyFont="1" applyFill="1" applyBorder="1" applyAlignment="1" applyProtection="1">
      <alignment horizontal="center" wrapText="1"/>
      <protection locked="0"/>
    </xf>
    <xf numFmtId="0" fontId="5" fillId="4" borderId="0" xfId="0" applyFont="1" applyFill="1" applyBorder="1" applyAlignment="1" applyProtection="1">
      <alignment horizontal="center" wrapText="1"/>
      <protection locked="0"/>
    </xf>
    <xf numFmtId="0" fontId="5" fillId="4" borderId="8" xfId="0" applyFont="1" applyFill="1" applyBorder="1" applyAlignment="1" applyProtection="1">
      <alignment horizontal="center"/>
      <protection locked="0"/>
    </xf>
    <xf numFmtId="0" fontId="5" fillId="4" borderId="0" xfId="0" applyFont="1" applyFill="1" applyBorder="1" applyAlignment="1" applyProtection="1">
      <alignment horizontal="center"/>
      <protection locked="0"/>
    </xf>
    <xf numFmtId="0" fontId="2" fillId="0" borderId="6" xfId="0"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2" fillId="0" borderId="8"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12" fillId="0" borderId="4" xfId="0" applyFont="1" applyFill="1" applyBorder="1" applyAlignment="1" applyProtection="1">
      <alignment horizontal="center" wrapText="1"/>
      <protection locked="0"/>
    </xf>
    <xf numFmtId="0" fontId="13" fillId="0" borderId="4" xfId="0" applyFont="1" applyFill="1" applyBorder="1" applyAlignment="1" applyProtection="1">
      <alignment horizontal="center" wrapText="1"/>
      <protection locked="0"/>
    </xf>
    <xf numFmtId="0" fontId="8" fillId="0" borderId="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2" fillId="0" borderId="3"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0" fontId="2" fillId="0" borderId="9"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cellXfs>
  <cellStyles count="1">
    <cellStyle name="Normal" xfId="0" builtinId="0"/>
  </cellStyles>
  <dxfs count="2">
    <dxf>
      <font>
        <color theme="0"/>
      </font>
      <fill>
        <patternFill patternType="none">
          <bgColor indexed="65"/>
        </patternFill>
      </fill>
    </dxf>
    <dxf>
      <font>
        <strike val="0"/>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514354</xdr:colOff>
      <xdr:row>10</xdr:row>
      <xdr:rowOff>123824</xdr:rowOff>
    </xdr:from>
    <xdr:to>
      <xdr:col>9</xdr:col>
      <xdr:colOff>214315</xdr:colOff>
      <xdr:row>19</xdr:row>
      <xdr:rowOff>66671</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957" r="789"/>
        <a:stretch/>
      </xdr:blipFill>
      <xdr:spPr>
        <a:xfrm rot="5400000">
          <a:off x="5688811" y="1245392"/>
          <a:ext cx="1676397" cy="3624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4"/>
  <sheetViews>
    <sheetView tabSelected="1" workbookViewId="0">
      <selection activeCell="D9" sqref="D9"/>
    </sheetView>
  </sheetViews>
  <sheetFormatPr defaultColWidth="11.42578125" defaultRowHeight="15" x14ac:dyDescent="0.25"/>
  <cols>
    <col min="1" max="1" width="4" style="76" customWidth="1"/>
    <col min="2" max="2" width="9.42578125" style="76" customWidth="1"/>
    <col min="3" max="3" width="10.5703125" style="76" customWidth="1"/>
    <col min="4" max="4" width="11.42578125" style="76" customWidth="1"/>
    <col min="5" max="5" width="12.140625" style="76" customWidth="1"/>
    <col min="6" max="6" width="15.42578125" style="77" customWidth="1"/>
    <col min="7" max="7" width="20.140625" style="76" customWidth="1"/>
    <col min="8" max="8" width="19.85546875" style="76" customWidth="1"/>
    <col min="9" max="9" width="18.85546875" style="76" customWidth="1"/>
    <col min="10" max="10" width="18" style="76" customWidth="1"/>
    <col min="11" max="11" width="18" style="77" bestFit="1" customWidth="1"/>
    <col min="12" max="12" width="21" style="78" customWidth="1"/>
    <col min="13" max="13" width="21.140625" style="78" customWidth="1"/>
    <col min="14" max="14" width="18.140625" style="76" customWidth="1"/>
    <col min="15" max="15" width="17.85546875" style="79" customWidth="1"/>
    <col min="16" max="16" width="17.140625" style="79" customWidth="1"/>
    <col min="17" max="17" width="20.42578125" style="79" customWidth="1"/>
    <col min="18" max="19" width="19.140625" style="79" customWidth="1"/>
    <col min="20" max="20" width="12" style="79" bestFit="1" customWidth="1"/>
    <col min="21" max="21" width="11.42578125" style="79"/>
    <col min="22" max="16384" width="11.42578125" style="76"/>
  </cols>
  <sheetData>
    <row r="1" spans="2:21" x14ac:dyDescent="0.25">
      <c r="B1" s="76" t="s">
        <v>0</v>
      </c>
      <c r="D1" s="76" t="s">
        <v>333</v>
      </c>
      <c r="E1" s="77"/>
      <c r="F1" s="76"/>
      <c r="J1" s="77"/>
      <c r="K1" s="78"/>
      <c r="M1" s="76"/>
      <c r="O1" s="76"/>
      <c r="P1" s="76"/>
      <c r="Q1" s="76"/>
      <c r="R1" s="76"/>
      <c r="S1" s="76"/>
      <c r="T1" s="76"/>
      <c r="U1" s="76"/>
    </row>
    <row r="2" spans="2:21" x14ac:dyDescent="0.25">
      <c r="B2" s="80" t="s">
        <v>1</v>
      </c>
      <c r="E2" s="77"/>
      <c r="F2" s="76"/>
      <c r="J2" s="77"/>
      <c r="K2" s="78"/>
      <c r="M2" s="76"/>
      <c r="O2" s="76"/>
      <c r="P2" s="76"/>
      <c r="Q2" s="76"/>
      <c r="R2" s="76"/>
      <c r="S2" s="76"/>
      <c r="T2" s="76"/>
      <c r="U2" s="76"/>
    </row>
    <row r="3" spans="2:21" s="81" customFormat="1" ht="30" customHeight="1" x14ac:dyDescent="0.35">
      <c r="B3" s="82" t="s">
        <v>328</v>
      </c>
      <c r="E3" s="83"/>
      <c r="J3" s="83"/>
      <c r="K3" s="84"/>
      <c r="L3" s="84"/>
    </row>
    <row r="4" spans="2:21" s="85" customFormat="1" x14ac:dyDescent="0.25">
      <c r="B4" s="88" t="s">
        <v>308</v>
      </c>
      <c r="E4" s="86"/>
      <c r="J4" s="86"/>
      <c r="K4" s="87"/>
      <c r="L4" s="87"/>
    </row>
    <row r="5" spans="2:21" s="85" customFormat="1" x14ac:dyDescent="0.25">
      <c r="B5" s="85" t="s">
        <v>2</v>
      </c>
      <c r="E5" s="86"/>
      <c r="J5" s="86"/>
      <c r="K5" s="87"/>
      <c r="L5" s="87"/>
    </row>
    <row r="6" spans="2:21" s="88" customFormat="1" x14ac:dyDescent="0.25">
      <c r="B6" s="88" t="s">
        <v>3</v>
      </c>
      <c r="E6" s="89"/>
      <c r="J6" s="89"/>
      <c r="K6" s="90"/>
      <c r="L6" s="90"/>
    </row>
    <row r="7" spans="2:21" x14ac:dyDescent="0.25">
      <c r="B7" s="91" t="s">
        <v>309</v>
      </c>
      <c r="C7" s="79"/>
      <c r="D7" s="79"/>
      <c r="E7" s="92"/>
      <c r="F7" s="76"/>
      <c r="G7" s="79"/>
      <c r="J7" s="77"/>
      <c r="K7" s="78"/>
      <c r="M7" s="76"/>
      <c r="O7" s="76"/>
      <c r="P7" s="76"/>
      <c r="Q7" s="76"/>
      <c r="R7" s="76"/>
      <c r="S7" s="76"/>
      <c r="T7" s="76"/>
      <c r="U7" s="76"/>
    </row>
    <row r="8" spans="2:21" x14ac:dyDescent="0.25">
      <c r="B8" s="191" t="s">
        <v>334</v>
      </c>
      <c r="C8" s="79"/>
      <c r="D8" s="79"/>
      <c r="E8" s="92"/>
      <c r="F8" s="76"/>
      <c r="G8" s="79"/>
      <c r="J8" s="77"/>
      <c r="K8" s="78"/>
      <c r="M8" s="76"/>
      <c r="O8" s="76"/>
      <c r="P8" s="76"/>
      <c r="Q8" s="76"/>
      <c r="R8" s="76"/>
      <c r="S8" s="76"/>
      <c r="T8" s="76"/>
      <c r="U8" s="76"/>
    </row>
    <row r="9" spans="2:21" x14ac:dyDescent="0.25">
      <c r="B9" s="79"/>
      <c r="C9" s="79"/>
      <c r="D9" s="79"/>
      <c r="E9" s="92"/>
      <c r="F9" s="76"/>
      <c r="G9" s="79"/>
      <c r="J9" s="77"/>
      <c r="K9" s="78"/>
      <c r="M9" s="76"/>
      <c r="O9" s="76"/>
      <c r="P9" s="76"/>
      <c r="Q9" s="76"/>
      <c r="R9" s="76"/>
      <c r="S9" s="76"/>
      <c r="T9" s="76"/>
      <c r="U9" s="76"/>
    </row>
    <row r="10" spans="2:21" s="79" customFormat="1" x14ac:dyDescent="0.25">
      <c r="B10" s="93" t="s">
        <v>4</v>
      </c>
      <c r="C10" s="93"/>
      <c r="E10" s="92"/>
      <c r="J10" s="92"/>
      <c r="K10" s="94"/>
      <c r="L10" s="94"/>
    </row>
    <row r="11" spans="2:21" s="79" customFormat="1" ht="15.75" thickBot="1" x14ac:dyDescent="0.3">
      <c r="B11" s="93" t="s">
        <v>5</v>
      </c>
      <c r="C11" s="93"/>
      <c r="E11" s="92"/>
      <c r="F11" s="79" t="s">
        <v>6</v>
      </c>
      <c r="J11" s="92"/>
      <c r="K11" s="94"/>
      <c r="L11" s="94"/>
    </row>
    <row r="12" spans="2:21" s="91" customFormat="1" x14ac:dyDescent="0.25">
      <c r="B12" s="237" t="s">
        <v>7</v>
      </c>
      <c r="C12" s="238"/>
      <c r="D12" s="238"/>
      <c r="E12" s="238"/>
      <c r="F12" s="95"/>
      <c r="G12" s="96"/>
      <c r="H12" s="96"/>
      <c r="J12" s="97"/>
      <c r="K12" s="98"/>
      <c r="L12" s="98"/>
    </row>
    <row r="13" spans="2:21" s="91" customFormat="1" x14ac:dyDescent="0.25">
      <c r="B13" s="239" t="s">
        <v>8</v>
      </c>
      <c r="C13" s="240"/>
      <c r="D13" s="240"/>
      <c r="E13" s="240"/>
      <c r="F13" s="100"/>
      <c r="G13" s="96"/>
      <c r="H13" s="96"/>
      <c r="J13" s="97"/>
      <c r="K13" s="98"/>
      <c r="L13" s="98"/>
    </row>
    <row r="14" spans="2:21" s="91" customFormat="1" x14ac:dyDescent="0.25">
      <c r="B14" s="239" t="s">
        <v>9</v>
      </c>
      <c r="C14" s="240"/>
      <c r="D14" s="240"/>
      <c r="E14" s="240"/>
      <c r="F14" s="101"/>
      <c r="G14" s="102"/>
      <c r="H14" s="102"/>
      <c r="J14" s="97"/>
      <c r="K14" s="98"/>
      <c r="L14" s="98"/>
    </row>
    <row r="15" spans="2:21" s="91" customFormat="1" x14ac:dyDescent="0.25">
      <c r="B15" s="239" t="s">
        <v>10</v>
      </c>
      <c r="C15" s="240"/>
      <c r="D15" s="240"/>
      <c r="E15" s="240"/>
      <c r="F15" s="101"/>
      <c r="G15" s="102"/>
      <c r="H15" s="102"/>
      <c r="J15" s="97"/>
      <c r="K15" s="98"/>
      <c r="L15" s="98"/>
    </row>
    <row r="16" spans="2:21" s="91" customFormat="1" x14ac:dyDescent="0.25">
      <c r="B16" s="239" t="s">
        <v>11</v>
      </c>
      <c r="C16" s="240"/>
      <c r="D16" s="240"/>
      <c r="E16" s="240"/>
      <c r="F16" s="101"/>
      <c r="G16" s="102"/>
      <c r="H16" s="102"/>
      <c r="J16" s="97"/>
      <c r="K16" s="98"/>
      <c r="L16" s="98"/>
    </row>
    <row r="17" spans="2:12" s="91" customFormat="1" x14ac:dyDescent="0.25">
      <c r="B17" s="239" t="s">
        <v>12</v>
      </c>
      <c r="C17" s="240"/>
      <c r="D17" s="240"/>
      <c r="E17" s="240"/>
      <c r="F17" s="101"/>
      <c r="G17" s="102"/>
      <c r="H17" s="102"/>
      <c r="J17" s="97"/>
      <c r="K17" s="98"/>
      <c r="L17" s="98"/>
    </row>
    <row r="18" spans="2:12" s="91" customFormat="1" x14ac:dyDescent="0.25">
      <c r="B18" s="239" t="s">
        <v>13</v>
      </c>
      <c r="C18" s="240"/>
      <c r="D18" s="240"/>
      <c r="E18" s="240"/>
      <c r="F18" s="101"/>
      <c r="G18" s="102"/>
      <c r="H18" s="102"/>
      <c r="J18" s="97"/>
      <c r="K18" s="98"/>
      <c r="L18" s="98"/>
    </row>
    <row r="19" spans="2:12" s="91" customFormat="1" ht="15.75" thickBot="1" x14ac:dyDescent="0.3">
      <c r="B19" s="252" t="s">
        <v>14</v>
      </c>
      <c r="C19" s="253"/>
      <c r="D19" s="253"/>
      <c r="E19" s="253"/>
      <c r="F19" s="103"/>
      <c r="G19" s="102"/>
      <c r="H19" s="102"/>
      <c r="J19" s="97"/>
      <c r="K19" s="98"/>
      <c r="L19" s="98"/>
    </row>
    <row r="20" spans="2:12" s="91" customFormat="1" x14ac:dyDescent="0.25">
      <c r="B20" s="96" t="s">
        <v>15</v>
      </c>
      <c r="C20" s="96"/>
      <c r="D20" s="96"/>
      <c r="E20" s="96"/>
      <c r="F20" s="102"/>
      <c r="G20" s="102"/>
      <c r="H20" s="102"/>
      <c r="J20" s="97"/>
      <c r="K20" s="98"/>
      <c r="L20" s="98"/>
    </row>
    <row r="21" spans="2:12" s="91" customFormat="1" x14ac:dyDescent="0.25">
      <c r="B21" s="96"/>
      <c r="C21" s="96"/>
      <c r="D21" s="104"/>
      <c r="E21" s="105"/>
      <c r="J21" s="97"/>
      <c r="K21" s="98"/>
      <c r="L21" s="98"/>
    </row>
    <row r="22" spans="2:12" s="91" customFormat="1" x14ac:dyDescent="0.25">
      <c r="B22" s="106" t="s">
        <v>16</v>
      </c>
      <c r="C22" s="96"/>
      <c r="D22" s="104"/>
      <c r="E22" s="105"/>
      <c r="I22" s="107"/>
      <c r="J22" s="107"/>
      <c r="K22" s="107"/>
      <c r="L22" s="98"/>
    </row>
    <row r="23" spans="2:12" s="91" customFormat="1" ht="15.75" thickBot="1" x14ac:dyDescent="0.3">
      <c r="B23" s="106" t="s">
        <v>17</v>
      </c>
      <c r="C23" s="96"/>
      <c r="D23" s="104"/>
      <c r="E23" s="105"/>
      <c r="F23" s="91" t="s">
        <v>6</v>
      </c>
      <c r="I23" s="107"/>
      <c r="J23" s="107"/>
      <c r="K23" s="107"/>
      <c r="L23" s="98"/>
    </row>
    <row r="24" spans="2:12" s="91" customFormat="1" x14ac:dyDescent="0.25">
      <c r="B24" s="237" t="s">
        <v>18</v>
      </c>
      <c r="C24" s="238"/>
      <c r="D24" s="238"/>
      <c r="E24" s="238"/>
      <c r="F24" s="108">
        <v>0.84199999999999997</v>
      </c>
      <c r="J24" s="97"/>
      <c r="K24" s="98"/>
      <c r="L24" s="98"/>
    </row>
    <row r="25" spans="2:12" s="91" customFormat="1" x14ac:dyDescent="0.25">
      <c r="B25" s="239" t="s">
        <v>19</v>
      </c>
      <c r="C25" s="240"/>
      <c r="D25" s="240"/>
      <c r="E25" s="240"/>
      <c r="F25" s="109">
        <v>0.55200000000000005</v>
      </c>
      <c r="J25" s="97"/>
      <c r="K25" s="98"/>
      <c r="L25" s="98"/>
    </row>
    <row r="26" spans="2:12" s="91" customFormat="1" x14ac:dyDescent="0.25">
      <c r="B26" s="239" t="s">
        <v>20</v>
      </c>
      <c r="C26" s="240"/>
      <c r="D26" s="240"/>
      <c r="E26" s="240"/>
      <c r="F26" s="110">
        <v>0.2494625</v>
      </c>
      <c r="J26" s="97"/>
      <c r="K26" s="98"/>
      <c r="L26" s="98"/>
    </row>
    <row r="27" spans="2:12" s="91" customFormat="1" x14ac:dyDescent="0.25">
      <c r="B27" s="239" t="s">
        <v>21</v>
      </c>
      <c r="C27" s="240"/>
      <c r="D27" s="240"/>
      <c r="E27" s="240"/>
      <c r="F27" s="194"/>
      <c r="J27" s="97"/>
      <c r="K27" s="98"/>
      <c r="L27" s="98"/>
    </row>
    <row r="28" spans="2:12" s="91" customFormat="1" x14ac:dyDescent="0.25">
      <c r="B28" s="99" t="s">
        <v>22</v>
      </c>
      <c r="C28" s="96"/>
      <c r="D28" s="96"/>
      <c r="E28" s="96"/>
      <c r="F28" s="194"/>
      <c r="J28" s="97"/>
      <c r="K28" s="98"/>
      <c r="L28" s="98"/>
    </row>
    <row r="29" spans="2:12" s="91" customFormat="1" x14ac:dyDescent="0.25">
      <c r="B29" s="239" t="s">
        <v>23</v>
      </c>
      <c r="C29" s="240"/>
      <c r="D29" s="240"/>
      <c r="E29" s="240"/>
      <c r="F29" s="194"/>
      <c r="J29" s="97"/>
      <c r="K29" s="98"/>
      <c r="L29" s="98"/>
    </row>
    <row r="30" spans="2:12" s="91" customFormat="1" x14ac:dyDescent="0.25">
      <c r="B30" s="99" t="s">
        <v>24</v>
      </c>
      <c r="C30" s="96"/>
      <c r="D30" s="96"/>
      <c r="E30" s="96"/>
      <c r="F30" s="110">
        <v>1</v>
      </c>
      <c r="G30" s="91" t="s">
        <v>25</v>
      </c>
      <c r="J30" s="97"/>
      <c r="K30" s="98"/>
      <c r="L30" s="98"/>
    </row>
    <row r="31" spans="2:12" s="91" customFormat="1" ht="15.75" thickBot="1" x14ac:dyDescent="0.3">
      <c r="B31" s="111" t="s">
        <v>26</v>
      </c>
      <c r="C31" s="112"/>
      <c r="D31" s="112"/>
      <c r="E31" s="112"/>
      <c r="F31" s="113">
        <v>1</v>
      </c>
      <c r="J31" s="97"/>
      <c r="K31" s="98"/>
      <c r="L31" s="98"/>
    </row>
    <row r="32" spans="2:12" s="91" customFormat="1" ht="15.75" thickBot="1" x14ac:dyDescent="0.3">
      <c r="B32" s="96"/>
      <c r="C32" s="96"/>
      <c r="D32" s="96"/>
      <c r="E32" s="96"/>
      <c r="F32" s="136"/>
      <c r="J32" s="97"/>
      <c r="K32" s="98"/>
      <c r="L32" s="98"/>
    </row>
    <row r="33" spans="2:21" s="91" customFormat="1" ht="15.75" thickBot="1" x14ac:dyDescent="0.3">
      <c r="B33" s="249" t="s">
        <v>233</v>
      </c>
      <c r="C33" s="250"/>
      <c r="D33" s="250"/>
      <c r="E33" s="250"/>
      <c r="F33" s="251"/>
      <c r="J33" s="97"/>
      <c r="K33" s="98"/>
      <c r="L33" s="98"/>
    </row>
    <row r="34" spans="2:21" s="91" customFormat="1" ht="32.25" customHeight="1" thickBot="1" x14ac:dyDescent="0.3">
      <c r="B34" s="246" t="s">
        <v>316</v>
      </c>
      <c r="C34" s="247"/>
      <c r="D34" s="247"/>
      <c r="E34" s="247"/>
      <c r="F34" s="248"/>
      <c r="J34" s="97"/>
      <c r="K34" s="98"/>
      <c r="L34" s="98"/>
    </row>
    <row r="35" spans="2:21" s="91" customFormat="1" x14ac:dyDescent="0.25">
      <c r="B35" s="96"/>
      <c r="C35" s="96"/>
      <c r="D35" s="96"/>
      <c r="E35" s="96"/>
      <c r="F35" s="136"/>
      <c r="J35" s="97"/>
      <c r="K35" s="98"/>
      <c r="L35" s="98"/>
    </row>
    <row r="36" spans="2:21" s="91" customFormat="1" x14ac:dyDescent="0.25">
      <c r="B36" s="114" t="s">
        <v>27</v>
      </c>
      <c r="C36" s="102"/>
      <c r="E36" s="97"/>
      <c r="J36" s="97"/>
      <c r="K36" s="98"/>
      <c r="L36" s="98"/>
    </row>
    <row r="37" spans="2:21" x14ac:dyDescent="0.25">
      <c r="H37" s="79"/>
      <c r="K37" s="76"/>
      <c r="L37" s="76"/>
      <c r="M37" s="76"/>
      <c r="O37" s="76"/>
      <c r="P37" s="76"/>
      <c r="Q37" s="76"/>
      <c r="R37" s="76"/>
      <c r="S37" s="76"/>
      <c r="T37" s="76"/>
      <c r="U37" s="76"/>
    </row>
    <row r="38" spans="2:21" s="91" customFormat="1" ht="15.75" thickBot="1" x14ac:dyDescent="0.3">
      <c r="B38" s="114" t="s">
        <v>28</v>
      </c>
      <c r="E38" s="97"/>
      <c r="F38" s="97"/>
      <c r="H38" s="91" t="s">
        <v>234</v>
      </c>
    </row>
    <row r="39" spans="2:21" s="102" customFormat="1" ht="33" customHeight="1" thickBot="1" x14ac:dyDescent="0.3">
      <c r="B39" s="241" t="s">
        <v>235</v>
      </c>
      <c r="C39" s="242"/>
      <c r="D39" s="242"/>
      <c r="E39" s="243" t="s">
        <v>30</v>
      </c>
      <c r="F39" s="244"/>
      <c r="G39" s="245"/>
      <c r="H39" s="188" t="s">
        <v>236</v>
      </c>
      <c r="I39" s="189"/>
      <c r="J39" s="189"/>
      <c r="K39" s="189"/>
      <c r="L39" s="190"/>
      <c r="M39" s="195" t="s">
        <v>321</v>
      </c>
      <c r="N39" s="196"/>
      <c r="O39" s="196"/>
      <c r="P39" s="196"/>
      <c r="Q39" s="196"/>
      <c r="R39" s="196"/>
      <c r="S39" s="196"/>
      <c r="T39" s="197"/>
    </row>
    <row r="40" spans="2:21" s="102" customFormat="1" ht="15.75" thickBot="1" x14ac:dyDescent="0.3">
      <c r="B40" s="198" t="s">
        <v>29</v>
      </c>
      <c r="C40" s="199"/>
      <c r="D40" s="200"/>
      <c r="E40" s="201" t="s">
        <v>32</v>
      </c>
      <c r="F40" s="202"/>
      <c r="G40" s="139" t="s">
        <v>237</v>
      </c>
      <c r="H40" s="137" t="s">
        <v>238</v>
      </c>
      <c r="I40" s="138" t="s">
        <v>325</v>
      </c>
      <c r="J40" s="138" t="s">
        <v>239</v>
      </c>
      <c r="K40" s="138" t="s">
        <v>240</v>
      </c>
      <c r="L40" s="173" t="s">
        <v>230</v>
      </c>
      <c r="M40" s="137" t="s">
        <v>226</v>
      </c>
      <c r="N40" s="138" t="s">
        <v>225</v>
      </c>
      <c r="O40" s="138" t="s">
        <v>227</v>
      </c>
      <c r="P40" s="138" t="s">
        <v>241</v>
      </c>
      <c r="Q40" s="138" t="s">
        <v>228</v>
      </c>
      <c r="R40" s="138" t="s">
        <v>229</v>
      </c>
      <c r="S40" s="138" t="s">
        <v>242</v>
      </c>
      <c r="T40" s="173" t="s">
        <v>243</v>
      </c>
    </row>
    <row r="41" spans="2:21" s="102" customFormat="1" x14ac:dyDescent="0.25">
      <c r="B41" s="203" t="s">
        <v>33</v>
      </c>
      <c r="C41" s="204"/>
      <c r="D41" s="205"/>
      <c r="E41" s="206"/>
      <c r="F41" s="207"/>
      <c r="G41" s="115"/>
      <c r="H41" s="178"/>
      <c r="I41" s="179"/>
      <c r="J41" s="179"/>
      <c r="K41" s="179"/>
      <c r="L41" s="180"/>
      <c r="M41" s="178"/>
      <c r="N41" s="179"/>
      <c r="O41" s="179"/>
      <c r="P41" s="179"/>
      <c r="Q41" s="179"/>
      <c r="R41" s="179"/>
      <c r="S41" s="179"/>
      <c r="T41" s="180"/>
    </row>
    <row r="42" spans="2:21" s="102" customFormat="1" x14ac:dyDescent="0.25">
      <c r="B42" s="211" t="s">
        <v>34</v>
      </c>
      <c r="C42" s="212"/>
      <c r="D42" s="213"/>
      <c r="E42" s="233"/>
      <c r="F42" s="234"/>
      <c r="G42" s="116"/>
      <c r="H42" s="178"/>
      <c r="I42" s="179"/>
      <c r="J42" s="179"/>
      <c r="K42" s="179"/>
      <c r="L42" s="180"/>
      <c r="M42" s="178"/>
      <c r="N42" s="179"/>
      <c r="O42" s="179"/>
      <c r="P42" s="179"/>
      <c r="Q42" s="179"/>
      <c r="R42" s="179"/>
      <c r="S42" s="179"/>
      <c r="T42" s="180"/>
    </row>
    <row r="43" spans="2:21" s="102" customFormat="1" x14ac:dyDescent="0.25">
      <c r="B43" s="211"/>
      <c r="C43" s="212"/>
      <c r="D43" s="213"/>
      <c r="E43" s="235"/>
      <c r="F43" s="236"/>
      <c r="G43" s="116"/>
      <c r="H43" s="178"/>
      <c r="I43" s="179"/>
      <c r="J43" s="179"/>
      <c r="K43" s="179"/>
      <c r="L43" s="180"/>
      <c r="M43" s="178"/>
      <c r="N43" s="179"/>
      <c r="O43" s="179"/>
      <c r="P43" s="179"/>
      <c r="Q43" s="179"/>
      <c r="R43" s="179"/>
      <c r="S43" s="179"/>
      <c r="T43" s="180"/>
    </row>
    <row r="44" spans="2:21" s="102" customFormat="1" x14ac:dyDescent="0.25">
      <c r="B44" s="211"/>
      <c r="C44" s="212"/>
      <c r="D44" s="213"/>
      <c r="E44" s="214"/>
      <c r="F44" s="215"/>
      <c r="G44" s="117"/>
      <c r="H44" s="178"/>
      <c r="I44" s="179"/>
      <c r="J44" s="179"/>
      <c r="K44" s="179"/>
      <c r="L44" s="180"/>
      <c r="M44" s="178"/>
      <c r="N44" s="179"/>
      <c r="O44" s="179"/>
      <c r="P44" s="179"/>
      <c r="Q44" s="179"/>
      <c r="R44" s="179"/>
      <c r="S44" s="179"/>
      <c r="T44" s="180"/>
    </row>
    <row r="45" spans="2:21" s="102" customFormat="1" x14ac:dyDescent="0.25">
      <c r="B45" s="211"/>
      <c r="C45" s="212"/>
      <c r="D45" s="213"/>
      <c r="E45" s="214"/>
      <c r="F45" s="215"/>
      <c r="G45" s="117"/>
      <c r="H45" s="178"/>
      <c r="I45" s="179"/>
      <c r="J45" s="179"/>
      <c r="K45" s="179"/>
      <c r="L45" s="180"/>
      <c r="M45" s="178"/>
      <c r="N45" s="179"/>
      <c r="O45" s="179"/>
      <c r="P45" s="179"/>
      <c r="Q45" s="179"/>
      <c r="R45" s="179"/>
      <c r="S45" s="179"/>
      <c r="T45" s="180"/>
    </row>
    <row r="46" spans="2:21" s="102" customFormat="1" x14ac:dyDescent="0.25">
      <c r="B46" s="211"/>
      <c r="C46" s="212"/>
      <c r="D46" s="213"/>
      <c r="E46" s="214"/>
      <c r="F46" s="215"/>
      <c r="G46" s="117"/>
      <c r="H46" s="178"/>
      <c r="I46" s="179"/>
      <c r="J46" s="179"/>
      <c r="K46" s="179"/>
      <c r="L46" s="180"/>
      <c r="M46" s="178"/>
      <c r="N46" s="179"/>
      <c r="O46" s="179"/>
      <c r="P46" s="179"/>
      <c r="Q46" s="179"/>
      <c r="R46" s="179"/>
      <c r="S46" s="179"/>
      <c r="T46" s="180"/>
    </row>
    <row r="47" spans="2:21" s="102" customFormat="1" ht="15.75" thickBot="1" x14ac:dyDescent="0.3">
      <c r="B47" s="222"/>
      <c r="C47" s="223"/>
      <c r="D47" s="224"/>
      <c r="E47" s="225"/>
      <c r="F47" s="226"/>
      <c r="G47" s="118"/>
      <c r="H47" s="181"/>
      <c r="I47" s="182"/>
      <c r="J47" s="182"/>
      <c r="K47" s="182"/>
      <c r="L47" s="183"/>
      <c r="M47" s="181"/>
      <c r="N47" s="182"/>
      <c r="O47" s="182"/>
      <c r="P47" s="182"/>
      <c r="Q47" s="182"/>
      <c r="R47" s="182"/>
      <c r="S47" s="182"/>
      <c r="T47" s="183"/>
    </row>
    <row r="48" spans="2:21" s="102" customFormat="1" x14ac:dyDescent="0.25">
      <c r="B48" s="114" t="s">
        <v>35</v>
      </c>
      <c r="G48" s="119"/>
    </row>
    <row r="49" spans="1:21" s="102" customFormat="1" x14ac:dyDescent="0.25">
      <c r="B49" s="114"/>
      <c r="F49" s="119"/>
      <c r="G49" s="119"/>
    </row>
    <row r="50" spans="1:21" s="102" customFormat="1" ht="15.75" thickBot="1" x14ac:dyDescent="0.3">
      <c r="B50" s="114" t="s">
        <v>36</v>
      </c>
      <c r="F50" s="119"/>
      <c r="G50" s="119"/>
      <c r="H50" s="119"/>
      <c r="J50" s="120"/>
      <c r="K50" s="121"/>
      <c r="L50" s="121"/>
    </row>
    <row r="51" spans="1:21" s="91" customFormat="1" ht="15.75" thickBot="1" x14ac:dyDescent="0.3">
      <c r="B51" s="216" t="s">
        <v>37</v>
      </c>
      <c r="C51" s="217"/>
      <c r="D51" s="217"/>
      <c r="E51" s="217"/>
      <c r="F51" s="227" t="s">
        <v>31</v>
      </c>
      <c r="G51" s="228"/>
      <c r="H51" s="228"/>
      <c r="I51" s="228"/>
      <c r="J51" s="228"/>
      <c r="K51" s="229"/>
    </row>
    <row r="52" spans="1:21" s="91" customFormat="1" x14ac:dyDescent="0.25">
      <c r="B52" s="218" t="s">
        <v>38</v>
      </c>
      <c r="C52" s="219"/>
      <c r="D52" s="219"/>
      <c r="E52" s="219"/>
      <c r="F52" s="230" t="s">
        <v>244</v>
      </c>
      <c r="G52" s="231"/>
      <c r="H52" s="231"/>
      <c r="I52" s="231"/>
      <c r="J52" s="231"/>
      <c r="K52" s="232"/>
    </row>
    <row r="53" spans="1:21" s="91" customFormat="1" ht="15.75" thickBot="1" x14ac:dyDescent="0.3">
      <c r="B53" s="220" t="s">
        <v>43</v>
      </c>
      <c r="C53" s="221"/>
      <c r="D53" s="221"/>
      <c r="E53" s="221"/>
      <c r="F53" s="208" t="s">
        <v>245</v>
      </c>
      <c r="G53" s="209"/>
      <c r="H53" s="209"/>
      <c r="I53" s="209"/>
      <c r="J53" s="209"/>
      <c r="K53" s="210"/>
    </row>
    <row r="54" spans="1:21" s="91" customFormat="1" x14ac:dyDescent="0.25">
      <c r="B54" s="114" t="s">
        <v>39</v>
      </c>
      <c r="C54" s="102"/>
      <c r="E54" s="97"/>
      <c r="J54" s="97"/>
      <c r="K54" s="98"/>
      <c r="L54" s="98"/>
    </row>
    <row r="55" spans="1:21" x14ac:dyDescent="0.25">
      <c r="F55" s="122"/>
      <c r="H55" s="122"/>
      <c r="I55" s="122"/>
      <c r="J55" s="122"/>
      <c r="K55" s="122"/>
      <c r="L55" s="122"/>
      <c r="M55" s="122"/>
      <c r="O55" s="76"/>
      <c r="P55" s="76"/>
      <c r="Q55" s="76"/>
      <c r="R55" s="76"/>
      <c r="S55" s="76"/>
      <c r="T55" s="76"/>
      <c r="U55" s="76"/>
    </row>
    <row r="56" spans="1:21" x14ac:dyDescent="0.25">
      <c r="F56" s="122"/>
      <c r="H56" s="122"/>
      <c r="I56" s="122"/>
      <c r="J56" s="122"/>
      <c r="K56" s="122"/>
      <c r="L56" s="122"/>
      <c r="M56" s="76"/>
      <c r="O56" s="76"/>
      <c r="P56" s="76"/>
      <c r="Q56" s="76"/>
      <c r="R56" s="76"/>
      <c r="S56" s="76"/>
      <c r="T56" s="76"/>
      <c r="U56" s="76"/>
    </row>
    <row r="57" spans="1:21" s="91" customFormat="1" ht="15.75" thickBot="1" x14ac:dyDescent="0.3">
      <c r="B57" s="123" t="s">
        <v>40</v>
      </c>
      <c r="E57" s="97"/>
      <c r="J57" s="97"/>
      <c r="K57" s="98"/>
      <c r="L57" s="98"/>
    </row>
    <row r="58" spans="1:21" s="124" customFormat="1" ht="42" customHeight="1" thickBot="1" x14ac:dyDescent="0.3">
      <c r="A58" s="135"/>
      <c r="B58" s="70" t="s">
        <v>41</v>
      </c>
      <c r="C58" s="71" t="s">
        <v>42</v>
      </c>
      <c r="D58" s="72" t="s">
        <v>43</v>
      </c>
      <c r="E58" s="71" t="s">
        <v>44</v>
      </c>
      <c r="F58" s="73" t="s">
        <v>45</v>
      </c>
      <c r="G58" s="74" t="s">
        <v>46</v>
      </c>
      <c r="H58" s="74" t="s">
        <v>47</v>
      </c>
      <c r="I58" s="74" t="s">
        <v>48</v>
      </c>
      <c r="J58" s="74" t="s">
        <v>49</v>
      </c>
      <c r="K58" s="73" t="s">
        <v>50</v>
      </c>
      <c r="L58" s="75" t="s">
        <v>331</v>
      </c>
      <c r="M58" s="75" t="s">
        <v>331</v>
      </c>
      <c r="N58" s="71" t="s">
        <v>53</v>
      </c>
      <c r="O58" s="71" t="s">
        <v>54</v>
      </c>
      <c r="P58" s="185" t="s">
        <v>317</v>
      </c>
      <c r="Q58" s="185" t="s">
        <v>318</v>
      </c>
      <c r="R58" s="185" t="s">
        <v>322</v>
      </c>
      <c r="S58" s="185" t="s">
        <v>323</v>
      </c>
      <c r="T58" s="185" t="s">
        <v>59</v>
      </c>
      <c r="U58" s="184" t="s">
        <v>60</v>
      </c>
    </row>
    <row r="59" spans="1:21" s="130" customFormat="1" x14ac:dyDescent="0.25">
      <c r="B59" s="125" t="s">
        <v>61</v>
      </c>
      <c r="C59" s="126" t="s">
        <v>33</v>
      </c>
      <c r="D59" s="126" t="s">
        <v>38</v>
      </c>
      <c r="E59" s="126">
        <v>1</v>
      </c>
      <c r="F59" s="127">
        <v>41821</v>
      </c>
      <c r="G59" s="128">
        <v>2</v>
      </c>
      <c r="H59" s="128">
        <v>2</v>
      </c>
      <c r="I59" s="129">
        <f t="shared" ref="I59:I90" si="0">IF(G59&gt;0,(G59*FcorrGreen-(Wbag)),"")</f>
        <v>1.7505375000000001</v>
      </c>
      <c r="J59" s="129">
        <f t="shared" ref="J59:J90" si="1">IF(H59&gt;0,(H59*FcorrRed-Wbag),"")</f>
        <v>1.7505375000000001</v>
      </c>
      <c r="K59" s="127">
        <v>41911</v>
      </c>
      <c r="L59" s="193" t="s">
        <v>331</v>
      </c>
      <c r="M59" s="193" t="s">
        <v>331</v>
      </c>
      <c r="N59" s="192">
        <v>0.63</v>
      </c>
      <c r="O59" s="192">
        <v>1.45</v>
      </c>
      <c r="P59" s="186">
        <f t="shared" ref="P59:P122" si="2">1-FINAL_WEIGHT_GREEN/INITIAL_WEIGHT_GREEN</f>
        <v>0.64011053747777469</v>
      </c>
      <c r="Q59" s="186">
        <f t="shared" ref="Q59:Q122" si="3">Hr*(1-S)</f>
        <v>0.41964491293079775</v>
      </c>
      <c r="R59" s="186">
        <f t="shared" ref="R59:R122" si="4">FINAL_WEIGHT_RED/INITIAL_WEIGHT_RED</f>
        <v>0.82831701691623283</v>
      </c>
      <c r="S59" s="186">
        <f t="shared" ref="S59:S90" si="5">IF(NOT(Recovery_date=""),Recovery_date-DATE_OF_BURIAL,"")</f>
        <v>90</v>
      </c>
      <c r="T59" s="186">
        <f t="shared" ref="T59:T90" si="6">1-(ag/Hg)</f>
        <v>0.23977370845869983</v>
      </c>
      <c r="U59" s="187">
        <f t="shared" ref="U59:U90" si="7">LN(ar/(Wt-(1-ar)))/t</f>
        <v>5.8459298064892605E-3</v>
      </c>
    </row>
    <row r="60" spans="1:21" s="130" customFormat="1" x14ac:dyDescent="0.25">
      <c r="B60" s="125" t="s">
        <v>61</v>
      </c>
      <c r="C60" s="126" t="s">
        <v>34</v>
      </c>
      <c r="D60" s="126" t="s">
        <v>38</v>
      </c>
      <c r="E60" s="126">
        <v>2</v>
      </c>
      <c r="F60" s="127">
        <v>41823</v>
      </c>
      <c r="G60" s="128">
        <v>1.9450000000000001</v>
      </c>
      <c r="H60" s="128">
        <v>2.1533000000000002</v>
      </c>
      <c r="I60" s="129">
        <f t="shared" si="0"/>
        <v>1.6955375000000001</v>
      </c>
      <c r="J60" s="129">
        <f t="shared" si="1"/>
        <v>1.9038375000000003</v>
      </c>
      <c r="K60" s="127">
        <v>41911</v>
      </c>
      <c r="L60" s="193" t="s">
        <v>331</v>
      </c>
      <c r="M60" s="193" t="s">
        <v>331</v>
      </c>
      <c r="N60" s="192">
        <v>0.63</v>
      </c>
      <c r="O60" s="192">
        <v>1.45</v>
      </c>
      <c r="P60" s="186">
        <f t="shared" si="2"/>
        <v>0.628436410282875</v>
      </c>
      <c r="Q60" s="186">
        <f t="shared" si="3"/>
        <v>0.41199156588616037</v>
      </c>
      <c r="R60" s="186">
        <f t="shared" si="4"/>
        <v>0.76161962352354118</v>
      </c>
      <c r="S60" s="186">
        <f t="shared" si="5"/>
        <v>88</v>
      </c>
      <c r="T60" s="186">
        <f t="shared" si="6"/>
        <v>0.25363846759753561</v>
      </c>
      <c r="U60" s="187">
        <f t="shared" si="7"/>
        <v>9.8202798035883741E-3</v>
      </c>
    </row>
    <row r="61" spans="1:21" s="130" customFormat="1" x14ac:dyDescent="0.25">
      <c r="B61" s="125" t="s">
        <v>61</v>
      </c>
      <c r="C61" s="126" t="s">
        <v>33</v>
      </c>
      <c r="D61" s="126" t="s">
        <v>43</v>
      </c>
      <c r="E61" s="126">
        <v>1</v>
      </c>
      <c r="F61" s="127">
        <v>41821</v>
      </c>
      <c r="G61" s="128">
        <v>2.0009999999999999</v>
      </c>
      <c r="H61" s="128">
        <v>2.1379999999999999</v>
      </c>
      <c r="I61" s="129">
        <f t="shared" si="0"/>
        <v>1.7515375</v>
      </c>
      <c r="J61" s="129">
        <f t="shared" si="1"/>
        <v>1.8885375</v>
      </c>
      <c r="K61" s="127">
        <v>41911</v>
      </c>
      <c r="L61" s="193" t="s">
        <v>331</v>
      </c>
      <c r="M61" s="193" t="s">
        <v>331</v>
      </c>
      <c r="N61" s="192">
        <v>0.63</v>
      </c>
      <c r="O61" s="192">
        <v>1.45</v>
      </c>
      <c r="P61" s="186">
        <f t="shared" si="2"/>
        <v>0.64031600807861666</v>
      </c>
      <c r="Q61" s="186">
        <f t="shared" si="3"/>
        <v>0.41977961574750167</v>
      </c>
      <c r="R61" s="186">
        <f t="shared" si="4"/>
        <v>0.76778989032518552</v>
      </c>
      <c r="S61" s="186">
        <f t="shared" si="5"/>
        <v>90</v>
      </c>
      <c r="T61" s="186">
        <f t="shared" si="6"/>
        <v>0.23952968161684485</v>
      </c>
      <c r="U61" s="187">
        <f t="shared" si="7"/>
        <v>8.9508930375310509E-3</v>
      </c>
    </row>
    <row r="62" spans="1:21" x14ac:dyDescent="0.25">
      <c r="B62" s="125" t="s">
        <v>61</v>
      </c>
      <c r="C62" s="126" t="s">
        <v>34</v>
      </c>
      <c r="D62" s="126" t="s">
        <v>43</v>
      </c>
      <c r="E62" s="126">
        <v>2</v>
      </c>
      <c r="F62" s="127">
        <v>41823</v>
      </c>
      <c r="G62" s="128">
        <v>1.98</v>
      </c>
      <c r="H62" s="128">
        <v>2.12</v>
      </c>
      <c r="I62" s="129">
        <f t="shared" si="0"/>
        <v>1.7305375000000001</v>
      </c>
      <c r="J62" s="129">
        <f t="shared" si="1"/>
        <v>1.8705375000000002</v>
      </c>
      <c r="K62" s="127">
        <v>41911</v>
      </c>
      <c r="L62" s="193" t="s">
        <v>331</v>
      </c>
      <c r="M62" s="193" t="s">
        <v>331</v>
      </c>
      <c r="N62" s="192">
        <v>0.63</v>
      </c>
      <c r="O62" s="192">
        <v>1.45</v>
      </c>
      <c r="P62" s="186">
        <f t="shared" si="2"/>
        <v>0.63595125791842133</v>
      </c>
      <c r="Q62" s="186">
        <f t="shared" si="3"/>
        <v>0.41691816433606721</v>
      </c>
      <c r="R62" s="186">
        <f t="shared" si="4"/>
        <v>0.77517825758638881</v>
      </c>
      <c r="S62" s="186">
        <f t="shared" si="5"/>
        <v>88</v>
      </c>
      <c r="T62" s="186">
        <f t="shared" si="6"/>
        <v>0.24471347040567537</v>
      </c>
      <c r="U62" s="187">
        <f t="shared" si="7"/>
        <v>8.8055967098108895E-3</v>
      </c>
    </row>
    <row r="63" spans="1:21" x14ac:dyDescent="0.25">
      <c r="B63" s="125">
        <v>1</v>
      </c>
      <c r="D63" s="125"/>
      <c r="E63" s="131"/>
      <c r="F63" s="132"/>
      <c r="G63" s="133"/>
      <c r="H63" s="133"/>
      <c r="I63" s="129" t="str">
        <f t="shared" si="0"/>
        <v/>
      </c>
      <c r="J63" s="129" t="str">
        <f t="shared" si="1"/>
        <v/>
      </c>
      <c r="K63" s="134"/>
      <c r="L63" s="133"/>
      <c r="M63" s="133"/>
      <c r="N63" s="186"/>
      <c r="O63" s="186"/>
      <c r="P63" s="186" t="e">
        <f t="shared" si="2"/>
        <v>#VALUE!</v>
      </c>
      <c r="Q63" s="186" t="e">
        <f t="shared" si="3"/>
        <v>#VALUE!</v>
      </c>
      <c r="R63" s="186" t="e">
        <f t="shared" si="4"/>
        <v>#VALUE!</v>
      </c>
      <c r="S63" s="186" t="str">
        <f t="shared" si="5"/>
        <v/>
      </c>
      <c r="T63" s="186" t="e">
        <f t="shared" si="6"/>
        <v>#VALUE!</v>
      </c>
      <c r="U63" s="187" t="e">
        <f t="shared" si="7"/>
        <v>#VALUE!</v>
      </c>
    </row>
    <row r="64" spans="1:21" x14ac:dyDescent="0.25">
      <c r="B64" s="125">
        <f>B63+1</f>
        <v>2</v>
      </c>
      <c r="D64" s="125"/>
      <c r="E64" s="131"/>
      <c r="F64" s="132"/>
      <c r="G64" s="133"/>
      <c r="H64" s="133"/>
      <c r="I64" s="129" t="str">
        <f t="shared" si="0"/>
        <v/>
      </c>
      <c r="J64" s="129" t="str">
        <f t="shared" si="1"/>
        <v/>
      </c>
      <c r="K64" s="134"/>
      <c r="L64" s="133"/>
      <c r="M64" s="133"/>
      <c r="N64" s="186"/>
      <c r="O64" s="186"/>
      <c r="P64" s="186" t="e">
        <f t="shared" si="2"/>
        <v>#VALUE!</v>
      </c>
      <c r="Q64" s="186" t="e">
        <f t="shared" si="3"/>
        <v>#VALUE!</v>
      </c>
      <c r="R64" s="186" t="e">
        <f t="shared" si="4"/>
        <v>#VALUE!</v>
      </c>
      <c r="S64" s="186" t="str">
        <f t="shared" si="5"/>
        <v/>
      </c>
      <c r="T64" s="186" t="e">
        <f t="shared" si="6"/>
        <v>#VALUE!</v>
      </c>
      <c r="U64" s="187" t="e">
        <f t="shared" si="7"/>
        <v>#VALUE!</v>
      </c>
    </row>
    <row r="65" spans="2:21" x14ac:dyDescent="0.25">
      <c r="B65" s="125">
        <f t="shared" ref="B65:B128" si="8">B64+1</f>
        <v>3</v>
      </c>
      <c r="D65" s="125"/>
      <c r="E65" s="131"/>
      <c r="F65" s="132"/>
      <c r="G65" s="133"/>
      <c r="H65" s="133"/>
      <c r="I65" s="129" t="str">
        <f t="shared" si="0"/>
        <v/>
      </c>
      <c r="J65" s="129" t="str">
        <f t="shared" si="1"/>
        <v/>
      </c>
      <c r="K65" s="134"/>
      <c r="L65" s="133"/>
      <c r="M65" s="133"/>
      <c r="N65" s="186"/>
      <c r="O65" s="186"/>
      <c r="P65" s="186" t="e">
        <f t="shared" si="2"/>
        <v>#VALUE!</v>
      </c>
      <c r="Q65" s="186" t="e">
        <f t="shared" si="3"/>
        <v>#VALUE!</v>
      </c>
      <c r="R65" s="186" t="e">
        <f t="shared" si="4"/>
        <v>#VALUE!</v>
      </c>
      <c r="S65" s="186" t="str">
        <f t="shared" si="5"/>
        <v/>
      </c>
      <c r="T65" s="186" t="e">
        <f t="shared" si="6"/>
        <v>#VALUE!</v>
      </c>
      <c r="U65" s="187" t="e">
        <f t="shared" si="7"/>
        <v>#VALUE!</v>
      </c>
    </row>
    <row r="66" spans="2:21" x14ac:dyDescent="0.25">
      <c r="B66" s="125">
        <f t="shared" si="8"/>
        <v>4</v>
      </c>
      <c r="D66" s="125"/>
      <c r="E66" s="131"/>
      <c r="F66" s="132"/>
      <c r="G66" s="133"/>
      <c r="H66" s="133"/>
      <c r="I66" s="129" t="str">
        <f t="shared" si="0"/>
        <v/>
      </c>
      <c r="J66" s="129" t="str">
        <f t="shared" si="1"/>
        <v/>
      </c>
      <c r="K66" s="134"/>
      <c r="L66" s="133"/>
      <c r="M66" s="133"/>
      <c r="N66" s="186"/>
      <c r="O66" s="186"/>
      <c r="P66" s="186" t="e">
        <f t="shared" si="2"/>
        <v>#VALUE!</v>
      </c>
      <c r="Q66" s="186" t="e">
        <f t="shared" si="3"/>
        <v>#VALUE!</v>
      </c>
      <c r="R66" s="186" t="e">
        <f t="shared" si="4"/>
        <v>#VALUE!</v>
      </c>
      <c r="S66" s="186" t="str">
        <f t="shared" si="5"/>
        <v/>
      </c>
      <c r="T66" s="186" t="e">
        <f t="shared" si="6"/>
        <v>#VALUE!</v>
      </c>
      <c r="U66" s="187" t="e">
        <f t="shared" si="7"/>
        <v>#VALUE!</v>
      </c>
    </row>
    <row r="67" spans="2:21" x14ac:dyDescent="0.25">
      <c r="B67" s="125">
        <f t="shared" si="8"/>
        <v>5</v>
      </c>
      <c r="D67" s="125"/>
      <c r="E67" s="131"/>
      <c r="F67" s="132"/>
      <c r="G67" s="133"/>
      <c r="H67" s="133"/>
      <c r="I67" s="129" t="str">
        <f t="shared" si="0"/>
        <v/>
      </c>
      <c r="J67" s="129" t="str">
        <f t="shared" si="1"/>
        <v/>
      </c>
      <c r="K67" s="134"/>
      <c r="L67" s="133"/>
      <c r="M67" s="133"/>
      <c r="N67" s="186"/>
      <c r="O67" s="186"/>
      <c r="P67" s="186" t="e">
        <f t="shared" si="2"/>
        <v>#VALUE!</v>
      </c>
      <c r="Q67" s="186" t="e">
        <f t="shared" si="3"/>
        <v>#VALUE!</v>
      </c>
      <c r="R67" s="186" t="e">
        <f t="shared" si="4"/>
        <v>#VALUE!</v>
      </c>
      <c r="S67" s="186" t="str">
        <f t="shared" si="5"/>
        <v/>
      </c>
      <c r="T67" s="186" t="e">
        <f t="shared" si="6"/>
        <v>#VALUE!</v>
      </c>
      <c r="U67" s="187" t="e">
        <f t="shared" si="7"/>
        <v>#VALUE!</v>
      </c>
    </row>
    <row r="68" spans="2:21" x14ac:dyDescent="0.25">
      <c r="B68" s="125">
        <f t="shared" si="8"/>
        <v>6</v>
      </c>
      <c r="D68" s="125"/>
      <c r="E68" s="131"/>
      <c r="F68" s="132"/>
      <c r="G68" s="133"/>
      <c r="H68" s="133"/>
      <c r="I68" s="129" t="str">
        <f t="shared" si="0"/>
        <v/>
      </c>
      <c r="J68" s="129" t="str">
        <f t="shared" si="1"/>
        <v/>
      </c>
      <c r="K68" s="134"/>
      <c r="L68" s="133"/>
      <c r="M68" s="133"/>
      <c r="N68" s="186"/>
      <c r="O68" s="186"/>
      <c r="P68" s="186" t="e">
        <f t="shared" si="2"/>
        <v>#VALUE!</v>
      </c>
      <c r="Q68" s="186" t="e">
        <f t="shared" si="3"/>
        <v>#VALUE!</v>
      </c>
      <c r="R68" s="186" t="e">
        <f t="shared" si="4"/>
        <v>#VALUE!</v>
      </c>
      <c r="S68" s="186" t="str">
        <f t="shared" si="5"/>
        <v/>
      </c>
      <c r="T68" s="186" t="e">
        <f t="shared" si="6"/>
        <v>#VALUE!</v>
      </c>
      <c r="U68" s="187" t="e">
        <f t="shared" si="7"/>
        <v>#VALUE!</v>
      </c>
    </row>
    <row r="69" spans="2:21" x14ac:dyDescent="0.25">
      <c r="B69" s="125">
        <f t="shared" si="8"/>
        <v>7</v>
      </c>
      <c r="D69" s="125"/>
      <c r="E69" s="131"/>
      <c r="F69" s="132"/>
      <c r="G69" s="133"/>
      <c r="H69" s="133"/>
      <c r="I69" s="129" t="str">
        <f t="shared" si="0"/>
        <v/>
      </c>
      <c r="J69" s="129" t="str">
        <f t="shared" si="1"/>
        <v/>
      </c>
      <c r="K69" s="134"/>
      <c r="L69" s="133"/>
      <c r="M69" s="133"/>
      <c r="N69" s="186"/>
      <c r="O69" s="186"/>
      <c r="P69" s="186" t="e">
        <f t="shared" si="2"/>
        <v>#VALUE!</v>
      </c>
      <c r="Q69" s="186" t="e">
        <f t="shared" si="3"/>
        <v>#VALUE!</v>
      </c>
      <c r="R69" s="186" t="e">
        <f t="shared" si="4"/>
        <v>#VALUE!</v>
      </c>
      <c r="S69" s="186" t="str">
        <f t="shared" si="5"/>
        <v/>
      </c>
      <c r="T69" s="186" t="e">
        <f t="shared" si="6"/>
        <v>#VALUE!</v>
      </c>
      <c r="U69" s="187" t="e">
        <f t="shared" si="7"/>
        <v>#VALUE!</v>
      </c>
    </row>
    <row r="70" spans="2:21" x14ac:dyDescent="0.25">
      <c r="B70" s="125">
        <f t="shared" si="8"/>
        <v>8</v>
      </c>
      <c r="D70" s="125"/>
      <c r="E70" s="131"/>
      <c r="F70" s="132"/>
      <c r="G70" s="133"/>
      <c r="H70" s="133"/>
      <c r="I70" s="129" t="str">
        <f t="shared" si="0"/>
        <v/>
      </c>
      <c r="J70" s="129" t="str">
        <f t="shared" si="1"/>
        <v/>
      </c>
      <c r="K70" s="134"/>
      <c r="L70" s="133"/>
      <c r="M70" s="133"/>
      <c r="N70" s="186"/>
      <c r="O70" s="186"/>
      <c r="P70" s="186" t="e">
        <f t="shared" si="2"/>
        <v>#VALUE!</v>
      </c>
      <c r="Q70" s="186" t="e">
        <f t="shared" si="3"/>
        <v>#VALUE!</v>
      </c>
      <c r="R70" s="186" t="e">
        <f t="shared" si="4"/>
        <v>#VALUE!</v>
      </c>
      <c r="S70" s="186" t="str">
        <f t="shared" si="5"/>
        <v/>
      </c>
      <c r="T70" s="186" t="e">
        <f t="shared" si="6"/>
        <v>#VALUE!</v>
      </c>
      <c r="U70" s="187" t="e">
        <f t="shared" si="7"/>
        <v>#VALUE!</v>
      </c>
    </row>
    <row r="71" spans="2:21" x14ac:dyDescent="0.25">
      <c r="B71" s="125">
        <f t="shared" si="8"/>
        <v>9</v>
      </c>
      <c r="D71" s="125"/>
      <c r="E71" s="131"/>
      <c r="F71" s="132"/>
      <c r="G71" s="133"/>
      <c r="H71" s="133"/>
      <c r="I71" s="129" t="str">
        <f t="shared" si="0"/>
        <v/>
      </c>
      <c r="J71" s="129" t="str">
        <f t="shared" si="1"/>
        <v/>
      </c>
      <c r="K71" s="134"/>
      <c r="L71" s="133"/>
      <c r="M71" s="133"/>
      <c r="N71" s="186"/>
      <c r="O71" s="186"/>
      <c r="P71" s="129" t="e">
        <f t="shared" si="2"/>
        <v>#VALUE!</v>
      </c>
      <c r="Q71" s="129" t="e">
        <f t="shared" si="3"/>
        <v>#VALUE!</v>
      </c>
      <c r="R71" s="129" t="e">
        <f t="shared" si="4"/>
        <v>#VALUE!</v>
      </c>
      <c r="S71" s="129" t="str">
        <f t="shared" si="5"/>
        <v/>
      </c>
      <c r="T71" s="129" t="e">
        <f t="shared" si="6"/>
        <v>#VALUE!</v>
      </c>
      <c r="U71" s="130" t="e">
        <f t="shared" si="7"/>
        <v>#VALUE!</v>
      </c>
    </row>
    <row r="72" spans="2:21" x14ac:dyDescent="0.25">
      <c r="B72" s="125">
        <f t="shared" si="8"/>
        <v>10</v>
      </c>
      <c r="D72" s="125"/>
      <c r="E72" s="131"/>
      <c r="F72" s="132"/>
      <c r="G72" s="133"/>
      <c r="H72" s="133"/>
      <c r="I72" s="129" t="str">
        <f t="shared" si="0"/>
        <v/>
      </c>
      <c r="J72" s="129" t="str">
        <f t="shared" si="1"/>
        <v/>
      </c>
      <c r="K72" s="134"/>
      <c r="L72" s="133"/>
      <c r="M72" s="133"/>
      <c r="N72" s="186"/>
      <c r="O72" s="186"/>
      <c r="P72" s="129" t="e">
        <f t="shared" si="2"/>
        <v>#VALUE!</v>
      </c>
      <c r="Q72" s="129" t="e">
        <f t="shared" si="3"/>
        <v>#VALUE!</v>
      </c>
      <c r="R72" s="129" t="e">
        <f t="shared" si="4"/>
        <v>#VALUE!</v>
      </c>
      <c r="S72" s="129" t="str">
        <f t="shared" si="5"/>
        <v/>
      </c>
      <c r="T72" s="129" t="e">
        <f t="shared" si="6"/>
        <v>#VALUE!</v>
      </c>
      <c r="U72" s="130" t="e">
        <f t="shared" si="7"/>
        <v>#VALUE!</v>
      </c>
    </row>
    <row r="73" spans="2:21" x14ac:dyDescent="0.25">
      <c r="B73" s="125">
        <f t="shared" si="8"/>
        <v>11</v>
      </c>
      <c r="D73" s="125"/>
      <c r="E73" s="131"/>
      <c r="F73" s="132"/>
      <c r="G73" s="133"/>
      <c r="H73" s="133"/>
      <c r="I73" s="129" t="str">
        <f t="shared" si="0"/>
        <v/>
      </c>
      <c r="J73" s="129" t="str">
        <f t="shared" si="1"/>
        <v/>
      </c>
      <c r="K73" s="134"/>
      <c r="L73" s="133"/>
      <c r="M73" s="133"/>
      <c r="N73" s="186"/>
      <c r="O73" s="186"/>
      <c r="P73" s="129" t="e">
        <f t="shared" si="2"/>
        <v>#VALUE!</v>
      </c>
      <c r="Q73" s="129" t="e">
        <f t="shared" si="3"/>
        <v>#VALUE!</v>
      </c>
      <c r="R73" s="129" t="e">
        <f t="shared" si="4"/>
        <v>#VALUE!</v>
      </c>
      <c r="S73" s="129" t="str">
        <f t="shared" si="5"/>
        <v/>
      </c>
      <c r="T73" s="129" t="e">
        <f t="shared" si="6"/>
        <v>#VALUE!</v>
      </c>
      <c r="U73" s="130" t="e">
        <f t="shared" si="7"/>
        <v>#VALUE!</v>
      </c>
    </row>
    <row r="74" spans="2:21" x14ac:dyDescent="0.25">
      <c r="B74" s="125">
        <f t="shared" si="8"/>
        <v>12</v>
      </c>
      <c r="D74" s="125"/>
      <c r="E74" s="131"/>
      <c r="F74" s="132"/>
      <c r="G74" s="133"/>
      <c r="H74" s="133"/>
      <c r="I74" s="129" t="str">
        <f t="shared" si="0"/>
        <v/>
      </c>
      <c r="J74" s="129" t="str">
        <f t="shared" si="1"/>
        <v/>
      </c>
      <c r="K74" s="134"/>
      <c r="L74" s="133"/>
      <c r="M74" s="133"/>
      <c r="N74" s="186"/>
      <c r="O74" s="186"/>
      <c r="P74" s="129" t="e">
        <f t="shared" si="2"/>
        <v>#VALUE!</v>
      </c>
      <c r="Q74" s="129" t="e">
        <f t="shared" si="3"/>
        <v>#VALUE!</v>
      </c>
      <c r="R74" s="129" t="e">
        <f t="shared" si="4"/>
        <v>#VALUE!</v>
      </c>
      <c r="S74" s="129" t="str">
        <f t="shared" si="5"/>
        <v/>
      </c>
      <c r="T74" s="129" t="e">
        <f t="shared" si="6"/>
        <v>#VALUE!</v>
      </c>
      <c r="U74" s="130" t="e">
        <f t="shared" si="7"/>
        <v>#VALUE!</v>
      </c>
    </row>
    <row r="75" spans="2:21" x14ac:dyDescent="0.25">
      <c r="B75" s="125">
        <f t="shared" si="8"/>
        <v>13</v>
      </c>
      <c r="D75" s="125"/>
      <c r="E75" s="131"/>
      <c r="F75" s="132"/>
      <c r="G75" s="133"/>
      <c r="H75" s="133"/>
      <c r="I75" s="129" t="str">
        <f t="shared" si="0"/>
        <v/>
      </c>
      <c r="J75" s="129" t="str">
        <f t="shared" si="1"/>
        <v/>
      </c>
      <c r="K75" s="134"/>
      <c r="L75" s="133"/>
      <c r="M75" s="133"/>
      <c r="N75" s="186"/>
      <c r="O75" s="186"/>
      <c r="P75" s="129" t="e">
        <f t="shared" si="2"/>
        <v>#VALUE!</v>
      </c>
      <c r="Q75" s="129" t="e">
        <f t="shared" si="3"/>
        <v>#VALUE!</v>
      </c>
      <c r="R75" s="129" t="e">
        <f t="shared" si="4"/>
        <v>#VALUE!</v>
      </c>
      <c r="S75" s="129" t="str">
        <f t="shared" si="5"/>
        <v/>
      </c>
      <c r="T75" s="129" t="e">
        <f t="shared" si="6"/>
        <v>#VALUE!</v>
      </c>
      <c r="U75" s="130" t="e">
        <f t="shared" si="7"/>
        <v>#VALUE!</v>
      </c>
    </row>
    <row r="76" spans="2:21" x14ac:dyDescent="0.25">
      <c r="B76" s="125">
        <f t="shared" si="8"/>
        <v>14</v>
      </c>
      <c r="D76" s="125"/>
      <c r="E76" s="131"/>
      <c r="F76" s="132"/>
      <c r="G76" s="133"/>
      <c r="H76" s="133"/>
      <c r="I76" s="129" t="str">
        <f t="shared" si="0"/>
        <v/>
      </c>
      <c r="J76" s="129" t="str">
        <f t="shared" si="1"/>
        <v/>
      </c>
      <c r="K76" s="134"/>
      <c r="L76" s="133"/>
      <c r="M76" s="133"/>
      <c r="N76" s="186"/>
      <c r="O76" s="186"/>
      <c r="P76" s="129" t="e">
        <f t="shared" si="2"/>
        <v>#VALUE!</v>
      </c>
      <c r="Q76" s="129" t="e">
        <f t="shared" si="3"/>
        <v>#VALUE!</v>
      </c>
      <c r="R76" s="129" t="e">
        <f t="shared" si="4"/>
        <v>#VALUE!</v>
      </c>
      <c r="S76" s="129" t="str">
        <f t="shared" si="5"/>
        <v/>
      </c>
      <c r="T76" s="129" t="e">
        <f t="shared" si="6"/>
        <v>#VALUE!</v>
      </c>
      <c r="U76" s="130" t="e">
        <f t="shared" si="7"/>
        <v>#VALUE!</v>
      </c>
    </row>
    <row r="77" spans="2:21" x14ac:dyDescent="0.25">
      <c r="B77" s="125">
        <f t="shared" si="8"/>
        <v>15</v>
      </c>
      <c r="D77" s="125"/>
      <c r="E77" s="131"/>
      <c r="F77" s="132"/>
      <c r="G77" s="133"/>
      <c r="H77" s="133"/>
      <c r="I77" s="129" t="str">
        <f t="shared" si="0"/>
        <v/>
      </c>
      <c r="J77" s="129" t="str">
        <f t="shared" si="1"/>
        <v/>
      </c>
      <c r="K77" s="134"/>
      <c r="L77" s="133"/>
      <c r="M77" s="133"/>
      <c r="N77" s="186"/>
      <c r="O77" s="186"/>
      <c r="P77" s="129" t="e">
        <f t="shared" si="2"/>
        <v>#VALUE!</v>
      </c>
      <c r="Q77" s="129" t="e">
        <f t="shared" si="3"/>
        <v>#VALUE!</v>
      </c>
      <c r="R77" s="129" t="e">
        <f t="shared" si="4"/>
        <v>#VALUE!</v>
      </c>
      <c r="S77" s="129" t="str">
        <f t="shared" si="5"/>
        <v/>
      </c>
      <c r="T77" s="129" t="e">
        <f t="shared" si="6"/>
        <v>#VALUE!</v>
      </c>
      <c r="U77" s="130" t="e">
        <f t="shared" si="7"/>
        <v>#VALUE!</v>
      </c>
    </row>
    <row r="78" spans="2:21" x14ac:dyDescent="0.25">
      <c r="B78" s="125">
        <f t="shared" si="8"/>
        <v>16</v>
      </c>
      <c r="D78" s="125"/>
      <c r="E78" s="131"/>
      <c r="F78" s="132"/>
      <c r="G78" s="133"/>
      <c r="H78" s="133"/>
      <c r="I78" s="129" t="str">
        <f t="shared" si="0"/>
        <v/>
      </c>
      <c r="J78" s="129" t="str">
        <f t="shared" si="1"/>
        <v/>
      </c>
      <c r="K78" s="134"/>
      <c r="L78" s="133"/>
      <c r="M78" s="133"/>
      <c r="N78" s="186"/>
      <c r="O78" s="186"/>
      <c r="P78" s="129" t="e">
        <f t="shared" si="2"/>
        <v>#VALUE!</v>
      </c>
      <c r="Q78" s="129" t="e">
        <f t="shared" si="3"/>
        <v>#VALUE!</v>
      </c>
      <c r="R78" s="129" t="e">
        <f t="shared" si="4"/>
        <v>#VALUE!</v>
      </c>
      <c r="S78" s="129" t="str">
        <f t="shared" si="5"/>
        <v/>
      </c>
      <c r="T78" s="129" t="e">
        <f t="shared" si="6"/>
        <v>#VALUE!</v>
      </c>
      <c r="U78" s="130" t="e">
        <f t="shared" si="7"/>
        <v>#VALUE!</v>
      </c>
    </row>
    <row r="79" spans="2:21" x14ac:dyDescent="0.25">
      <c r="B79" s="125">
        <f t="shared" si="8"/>
        <v>17</v>
      </c>
      <c r="D79" s="125"/>
      <c r="E79" s="131"/>
      <c r="F79" s="132"/>
      <c r="G79" s="133"/>
      <c r="H79" s="133"/>
      <c r="I79" s="129" t="str">
        <f t="shared" si="0"/>
        <v/>
      </c>
      <c r="J79" s="129" t="str">
        <f t="shared" si="1"/>
        <v/>
      </c>
      <c r="K79" s="134"/>
      <c r="L79" s="133"/>
      <c r="M79" s="133"/>
      <c r="N79" s="186"/>
      <c r="O79" s="186"/>
      <c r="P79" s="129" t="e">
        <f t="shared" si="2"/>
        <v>#VALUE!</v>
      </c>
      <c r="Q79" s="129" t="e">
        <f t="shared" si="3"/>
        <v>#VALUE!</v>
      </c>
      <c r="R79" s="129" t="e">
        <f t="shared" si="4"/>
        <v>#VALUE!</v>
      </c>
      <c r="S79" s="129" t="str">
        <f t="shared" si="5"/>
        <v/>
      </c>
      <c r="T79" s="129" t="e">
        <f t="shared" si="6"/>
        <v>#VALUE!</v>
      </c>
      <c r="U79" s="130" t="e">
        <f t="shared" si="7"/>
        <v>#VALUE!</v>
      </c>
    </row>
    <row r="80" spans="2:21" x14ac:dyDescent="0.25">
      <c r="B80" s="125">
        <f t="shared" si="8"/>
        <v>18</v>
      </c>
      <c r="D80" s="125"/>
      <c r="E80" s="131"/>
      <c r="F80" s="132"/>
      <c r="G80" s="133"/>
      <c r="H80" s="133"/>
      <c r="I80" s="129" t="str">
        <f t="shared" si="0"/>
        <v/>
      </c>
      <c r="J80" s="129" t="str">
        <f t="shared" si="1"/>
        <v/>
      </c>
      <c r="K80" s="134"/>
      <c r="L80" s="133"/>
      <c r="M80" s="133"/>
      <c r="N80" s="186"/>
      <c r="O80" s="186"/>
      <c r="P80" s="129" t="e">
        <f t="shared" si="2"/>
        <v>#VALUE!</v>
      </c>
      <c r="Q80" s="129" t="e">
        <f t="shared" si="3"/>
        <v>#VALUE!</v>
      </c>
      <c r="R80" s="129" t="e">
        <f t="shared" si="4"/>
        <v>#VALUE!</v>
      </c>
      <c r="S80" s="129" t="str">
        <f t="shared" si="5"/>
        <v/>
      </c>
      <c r="T80" s="129" t="e">
        <f t="shared" si="6"/>
        <v>#VALUE!</v>
      </c>
      <c r="U80" s="130" t="e">
        <f t="shared" si="7"/>
        <v>#VALUE!</v>
      </c>
    </row>
    <row r="81" spans="2:21" x14ac:dyDescent="0.25">
      <c r="B81" s="125">
        <f t="shared" si="8"/>
        <v>19</v>
      </c>
      <c r="D81" s="125"/>
      <c r="E81" s="131"/>
      <c r="F81" s="132"/>
      <c r="G81" s="133"/>
      <c r="H81" s="133"/>
      <c r="I81" s="129" t="str">
        <f t="shared" si="0"/>
        <v/>
      </c>
      <c r="J81" s="129" t="str">
        <f t="shared" si="1"/>
        <v/>
      </c>
      <c r="K81" s="134"/>
      <c r="L81" s="133"/>
      <c r="M81" s="133"/>
      <c r="N81" s="186"/>
      <c r="O81" s="186"/>
      <c r="P81" s="129" t="e">
        <f t="shared" si="2"/>
        <v>#VALUE!</v>
      </c>
      <c r="Q81" s="129" t="e">
        <f t="shared" si="3"/>
        <v>#VALUE!</v>
      </c>
      <c r="R81" s="129" t="e">
        <f t="shared" si="4"/>
        <v>#VALUE!</v>
      </c>
      <c r="S81" s="129" t="str">
        <f t="shared" si="5"/>
        <v/>
      </c>
      <c r="T81" s="129" t="e">
        <f t="shared" si="6"/>
        <v>#VALUE!</v>
      </c>
      <c r="U81" s="130" t="e">
        <f t="shared" si="7"/>
        <v>#VALUE!</v>
      </c>
    </row>
    <row r="82" spans="2:21" x14ac:dyDescent="0.25">
      <c r="B82" s="125">
        <f t="shared" si="8"/>
        <v>20</v>
      </c>
      <c r="D82" s="125"/>
      <c r="E82" s="131"/>
      <c r="F82" s="132"/>
      <c r="G82" s="133"/>
      <c r="H82" s="133"/>
      <c r="I82" s="129" t="str">
        <f t="shared" si="0"/>
        <v/>
      </c>
      <c r="J82" s="129" t="str">
        <f t="shared" si="1"/>
        <v/>
      </c>
      <c r="K82" s="134"/>
      <c r="L82" s="133"/>
      <c r="M82" s="133"/>
      <c r="N82" s="186"/>
      <c r="O82" s="186"/>
      <c r="P82" s="129" t="e">
        <f t="shared" si="2"/>
        <v>#VALUE!</v>
      </c>
      <c r="Q82" s="129" t="e">
        <f t="shared" si="3"/>
        <v>#VALUE!</v>
      </c>
      <c r="R82" s="129" t="e">
        <f t="shared" si="4"/>
        <v>#VALUE!</v>
      </c>
      <c r="S82" s="129" t="str">
        <f t="shared" si="5"/>
        <v/>
      </c>
      <c r="T82" s="129" t="e">
        <f t="shared" si="6"/>
        <v>#VALUE!</v>
      </c>
      <c r="U82" s="130" t="e">
        <f t="shared" si="7"/>
        <v>#VALUE!</v>
      </c>
    </row>
    <row r="83" spans="2:21" x14ac:dyDescent="0.25">
      <c r="B83" s="125">
        <f t="shared" si="8"/>
        <v>21</v>
      </c>
      <c r="D83" s="125"/>
      <c r="E83" s="131"/>
      <c r="F83" s="132"/>
      <c r="G83" s="133"/>
      <c r="H83" s="133"/>
      <c r="I83" s="129" t="str">
        <f t="shared" si="0"/>
        <v/>
      </c>
      <c r="J83" s="129" t="str">
        <f t="shared" si="1"/>
        <v/>
      </c>
      <c r="K83" s="134"/>
      <c r="L83" s="133"/>
      <c r="M83" s="133"/>
      <c r="N83" s="186"/>
      <c r="O83" s="186"/>
      <c r="P83" s="129" t="e">
        <f t="shared" si="2"/>
        <v>#VALUE!</v>
      </c>
      <c r="Q83" s="129" t="e">
        <f t="shared" si="3"/>
        <v>#VALUE!</v>
      </c>
      <c r="R83" s="129" t="e">
        <f t="shared" si="4"/>
        <v>#VALUE!</v>
      </c>
      <c r="S83" s="129" t="str">
        <f t="shared" si="5"/>
        <v/>
      </c>
      <c r="T83" s="129" t="e">
        <f t="shared" si="6"/>
        <v>#VALUE!</v>
      </c>
      <c r="U83" s="130" t="e">
        <f t="shared" si="7"/>
        <v>#VALUE!</v>
      </c>
    </row>
    <row r="84" spans="2:21" x14ac:dyDescent="0.25">
      <c r="B84" s="125">
        <f t="shared" si="8"/>
        <v>22</v>
      </c>
      <c r="D84" s="125"/>
      <c r="E84" s="131"/>
      <c r="F84" s="132"/>
      <c r="G84" s="133"/>
      <c r="H84" s="133"/>
      <c r="I84" s="129" t="str">
        <f t="shared" si="0"/>
        <v/>
      </c>
      <c r="J84" s="129" t="str">
        <f t="shared" si="1"/>
        <v/>
      </c>
      <c r="K84" s="134"/>
      <c r="L84" s="133"/>
      <c r="M84" s="133"/>
      <c r="N84" s="186"/>
      <c r="O84" s="186"/>
      <c r="P84" s="129" t="e">
        <f t="shared" si="2"/>
        <v>#VALUE!</v>
      </c>
      <c r="Q84" s="129" t="e">
        <f t="shared" si="3"/>
        <v>#VALUE!</v>
      </c>
      <c r="R84" s="129" t="e">
        <f t="shared" si="4"/>
        <v>#VALUE!</v>
      </c>
      <c r="S84" s="129" t="str">
        <f t="shared" si="5"/>
        <v/>
      </c>
      <c r="T84" s="129" t="e">
        <f t="shared" si="6"/>
        <v>#VALUE!</v>
      </c>
      <c r="U84" s="130" t="e">
        <f t="shared" si="7"/>
        <v>#VALUE!</v>
      </c>
    </row>
    <row r="85" spans="2:21" x14ac:dyDescent="0.25">
      <c r="B85" s="125">
        <f t="shared" si="8"/>
        <v>23</v>
      </c>
      <c r="D85" s="125"/>
      <c r="E85" s="131"/>
      <c r="F85" s="132"/>
      <c r="G85" s="133"/>
      <c r="H85" s="133"/>
      <c r="I85" s="129" t="str">
        <f t="shared" si="0"/>
        <v/>
      </c>
      <c r="J85" s="129" t="str">
        <f t="shared" si="1"/>
        <v/>
      </c>
      <c r="K85" s="134"/>
      <c r="L85" s="133"/>
      <c r="M85" s="133"/>
      <c r="N85" s="186"/>
      <c r="O85" s="186"/>
      <c r="P85" s="129" t="e">
        <f t="shared" si="2"/>
        <v>#VALUE!</v>
      </c>
      <c r="Q85" s="129" t="e">
        <f t="shared" si="3"/>
        <v>#VALUE!</v>
      </c>
      <c r="R85" s="129" t="e">
        <f t="shared" si="4"/>
        <v>#VALUE!</v>
      </c>
      <c r="S85" s="129" t="str">
        <f t="shared" si="5"/>
        <v/>
      </c>
      <c r="T85" s="129" t="e">
        <f t="shared" si="6"/>
        <v>#VALUE!</v>
      </c>
      <c r="U85" s="130" t="e">
        <f t="shared" si="7"/>
        <v>#VALUE!</v>
      </c>
    </row>
    <row r="86" spans="2:21" x14ac:dyDescent="0.25">
      <c r="B86" s="125">
        <f t="shared" si="8"/>
        <v>24</v>
      </c>
      <c r="D86" s="125"/>
      <c r="E86" s="131"/>
      <c r="F86" s="132"/>
      <c r="G86" s="133"/>
      <c r="H86" s="133"/>
      <c r="I86" s="129" t="str">
        <f t="shared" si="0"/>
        <v/>
      </c>
      <c r="J86" s="129" t="str">
        <f t="shared" si="1"/>
        <v/>
      </c>
      <c r="K86" s="134"/>
      <c r="L86" s="133"/>
      <c r="M86" s="133"/>
      <c r="N86" s="186"/>
      <c r="O86" s="186"/>
      <c r="P86" s="129" t="e">
        <f t="shared" si="2"/>
        <v>#VALUE!</v>
      </c>
      <c r="Q86" s="129" t="e">
        <f t="shared" si="3"/>
        <v>#VALUE!</v>
      </c>
      <c r="R86" s="129" t="e">
        <f t="shared" si="4"/>
        <v>#VALUE!</v>
      </c>
      <c r="S86" s="129" t="str">
        <f t="shared" si="5"/>
        <v/>
      </c>
      <c r="T86" s="129" t="e">
        <f t="shared" si="6"/>
        <v>#VALUE!</v>
      </c>
      <c r="U86" s="130" t="e">
        <f t="shared" si="7"/>
        <v>#VALUE!</v>
      </c>
    </row>
    <row r="87" spans="2:21" x14ac:dyDescent="0.25">
      <c r="B87" s="125">
        <f t="shared" si="8"/>
        <v>25</v>
      </c>
      <c r="D87" s="125"/>
      <c r="E87" s="131"/>
      <c r="F87" s="132"/>
      <c r="G87" s="133"/>
      <c r="H87" s="133"/>
      <c r="I87" s="129" t="str">
        <f t="shared" si="0"/>
        <v/>
      </c>
      <c r="J87" s="129" t="str">
        <f t="shared" si="1"/>
        <v/>
      </c>
      <c r="K87" s="134"/>
      <c r="L87" s="133"/>
      <c r="M87" s="133"/>
      <c r="N87" s="186"/>
      <c r="O87" s="186"/>
      <c r="P87" s="129" t="e">
        <f t="shared" si="2"/>
        <v>#VALUE!</v>
      </c>
      <c r="Q87" s="129" t="e">
        <f t="shared" si="3"/>
        <v>#VALUE!</v>
      </c>
      <c r="R87" s="129" t="e">
        <f t="shared" si="4"/>
        <v>#VALUE!</v>
      </c>
      <c r="S87" s="129" t="str">
        <f t="shared" si="5"/>
        <v/>
      </c>
      <c r="T87" s="129" t="e">
        <f t="shared" si="6"/>
        <v>#VALUE!</v>
      </c>
      <c r="U87" s="130" t="e">
        <f t="shared" si="7"/>
        <v>#VALUE!</v>
      </c>
    </row>
    <row r="88" spans="2:21" x14ac:dyDescent="0.25">
      <c r="B88" s="125">
        <f t="shared" si="8"/>
        <v>26</v>
      </c>
      <c r="D88" s="125"/>
      <c r="E88" s="131"/>
      <c r="F88" s="132"/>
      <c r="G88" s="133"/>
      <c r="H88" s="133"/>
      <c r="I88" s="129" t="str">
        <f t="shared" si="0"/>
        <v/>
      </c>
      <c r="J88" s="129" t="str">
        <f t="shared" si="1"/>
        <v/>
      </c>
      <c r="K88" s="134"/>
      <c r="L88" s="133"/>
      <c r="M88" s="133"/>
      <c r="N88" s="186"/>
      <c r="O88" s="186"/>
      <c r="P88" s="129" t="e">
        <f t="shared" si="2"/>
        <v>#VALUE!</v>
      </c>
      <c r="Q88" s="129" t="e">
        <f t="shared" si="3"/>
        <v>#VALUE!</v>
      </c>
      <c r="R88" s="129" t="e">
        <f t="shared" si="4"/>
        <v>#VALUE!</v>
      </c>
      <c r="S88" s="129" t="str">
        <f t="shared" si="5"/>
        <v/>
      </c>
      <c r="T88" s="129" t="e">
        <f t="shared" si="6"/>
        <v>#VALUE!</v>
      </c>
      <c r="U88" s="130" t="e">
        <f t="shared" si="7"/>
        <v>#VALUE!</v>
      </c>
    </row>
    <row r="89" spans="2:21" x14ac:dyDescent="0.25">
      <c r="B89" s="125">
        <f t="shared" si="8"/>
        <v>27</v>
      </c>
      <c r="D89" s="125"/>
      <c r="E89" s="131"/>
      <c r="F89" s="132"/>
      <c r="G89" s="133"/>
      <c r="H89" s="133"/>
      <c r="I89" s="129" t="str">
        <f t="shared" si="0"/>
        <v/>
      </c>
      <c r="J89" s="129" t="str">
        <f t="shared" si="1"/>
        <v/>
      </c>
      <c r="K89" s="134"/>
      <c r="L89" s="133"/>
      <c r="M89" s="133"/>
      <c r="N89" s="186"/>
      <c r="O89" s="186"/>
      <c r="P89" s="129" t="e">
        <f t="shared" si="2"/>
        <v>#VALUE!</v>
      </c>
      <c r="Q89" s="129" t="e">
        <f t="shared" si="3"/>
        <v>#VALUE!</v>
      </c>
      <c r="R89" s="129" t="e">
        <f t="shared" si="4"/>
        <v>#VALUE!</v>
      </c>
      <c r="S89" s="129" t="str">
        <f t="shared" si="5"/>
        <v/>
      </c>
      <c r="T89" s="129" t="e">
        <f t="shared" si="6"/>
        <v>#VALUE!</v>
      </c>
      <c r="U89" s="130" t="e">
        <f t="shared" si="7"/>
        <v>#VALUE!</v>
      </c>
    </row>
    <row r="90" spans="2:21" x14ac:dyDescent="0.25">
      <c r="B90" s="125">
        <f t="shared" si="8"/>
        <v>28</v>
      </c>
      <c r="D90" s="125"/>
      <c r="E90" s="131"/>
      <c r="F90" s="132"/>
      <c r="G90" s="133"/>
      <c r="H90" s="133"/>
      <c r="I90" s="129" t="str">
        <f t="shared" si="0"/>
        <v/>
      </c>
      <c r="J90" s="129" t="str">
        <f t="shared" si="1"/>
        <v/>
      </c>
      <c r="K90" s="134"/>
      <c r="L90" s="133"/>
      <c r="M90" s="133"/>
      <c r="N90" s="186"/>
      <c r="O90" s="186"/>
      <c r="P90" s="129" t="e">
        <f t="shared" si="2"/>
        <v>#VALUE!</v>
      </c>
      <c r="Q90" s="129" t="e">
        <f t="shared" si="3"/>
        <v>#VALUE!</v>
      </c>
      <c r="R90" s="129" t="e">
        <f t="shared" si="4"/>
        <v>#VALUE!</v>
      </c>
      <c r="S90" s="129" t="str">
        <f t="shared" si="5"/>
        <v/>
      </c>
      <c r="T90" s="129" t="e">
        <f t="shared" si="6"/>
        <v>#VALUE!</v>
      </c>
      <c r="U90" s="130" t="e">
        <f t="shared" si="7"/>
        <v>#VALUE!</v>
      </c>
    </row>
    <row r="91" spans="2:21" x14ac:dyDescent="0.25">
      <c r="B91" s="125">
        <f t="shared" si="8"/>
        <v>29</v>
      </c>
      <c r="D91" s="125"/>
      <c r="E91" s="131"/>
      <c r="F91" s="132"/>
      <c r="G91" s="133"/>
      <c r="H91" s="133"/>
      <c r="I91" s="129" t="str">
        <f t="shared" ref="I91:I122" si="9">IF(G91&gt;0,(G91*FcorrGreen-(Wbag)),"")</f>
        <v/>
      </c>
      <c r="J91" s="129" t="str">
        <f t="shared" ref="J91:J122" si="10">IF(H91&gt;0,(H91*FcorrRed-Wbag),"")</f>
        <v/>
      </c>
      <c r="K91" s="134"/>
      <c r="L91" s="133"/>
      <c r="M91" s="133"/>
      <c r="N91" s="186"/>
      <c r="O91" s="186"/>
      <c r="P91" s="129" t="e">
        <f t="shared" si="2"/>
        <v>#VALUE!</v>
      </c>
      <c r="Q91" s="129" t="e">
        <f t="shared" si="3"/>
        <v>#VALUE!</v>
      </c>
      <c r="R91" s="129" t="e">
        <f t="shared" si="4"/>
        <v>#VALUE!</v>
      </c>
      <c r="S91" s="129" t="str">
        <f t="shared" ref="S91:S122" si="11">IF(NOT(Recovery_date=""),Recovery_date-DATE_OF_BURIAL,"")</f>
        <v/>
      </c>
      <c r="T91" s="129" t="e">
        <f t="shared" ref="T91:T122" si="12">1-(ag/Hg)</f>
        <v>#VALUE!</v>
      </c>
      <c r="U91" s="130" t="e">
        <f t="shared" ref="U91:U122" si="13">LN(ar/(Wt-(1-ar)))/t</f>
        <v>#VALUE!</v>
      </c>
    </row>
    <row r="92" spans="2:21" x14ac:dyDescent="0.25">
      <c r="B92" s="125">
        <f t="shared" si="8"/>
        <v>30</v>
      </c>
      <c r="D92" s="125"/>
      <c r="E92" s="131"/>
      <c r="F92" s="132"/>
      <c r="G92" s="133"/>
      <c r="H92" s="133"/>
      <c r="I92" s="129" t="str">
        <f t="shared" si="9"/>
        <v/>
      </c>
      <c r="J92" s="129" t="str">
        <f t="shared" si="10"/>
        <v/>
      </c>
      <c r="K92" s="134"/>
      <c r="L92" s="133"/>
      <c r="M92" s="133"/>
      <c r="N92" s="186"/>
      <c r="O92" s="186"/>
      <c r="P92" s="129" t="e">
        <f t="shared" si="2"/>
        <v>#VALUE!</v>
      </c>
      <c r="Q92" s="129" t="e">
        <f t="shared" si="3"/>
        <v>#VALUE!</v>
      </c>
      <c r="R92" s="129" t="e">
        <f t="shared" si="4"/>
        <v>#VALUE!</v>
      </c>
      <c r="S92" s="129" t="str">
        <f t="shared" si="11"/>
        <v/>
      </c>
      <c r="T92" s="129" t="e">
        <f t="shared" si="12"/>
        <v>#VALUE!</v>
      </c>
      <c r="U92" s="130" t="e">
        <f t="shared" si="13"/>
        <v>#VALUE!</v>
      </c>
    </row>
    <row r="93" spans="2:21" x14ac:dyDescent="0.25">
      <c r="B93" s="125">
        <f t="shared" si="8"/>
        <v>31</v>
      </c>
      <c r="D93" s="125"/>
      <c r="E93" s="131"/>
      <c r="F93" s="132"/>
      <c r="G93" s="133"/>
      <c r="H93" s="133"/>
      <c r="I93" s="129" t="str">
        <f t="shared" si="9"/>
        <v/>
      </c>
      <c r="J93" s="129" t="str">
        <f t="shared" si="10"/>
        <v/>
      </c>
      <c r="K93" s="134"/>
      <c r="L93" s="133"/>
      <c r="M93" s="133"/>
      <c r="N93" s="186"/>
      <c r="O93" s="186"/>
      <c r="P93" s="129" t="e">
        <f t="shared" si="2"/>
        <v>#VALUE!</v>
      </c>
      <c r="Q93" s="129" t="e">
        <f t="shared" si="3"/>
        <v>#VALUE!</v>
      </c>
      <c r="R93" s="129" t="e">
        <f t="shared" si="4"/>
        <v>#VALUE!</v>
      </c>
      <c r="S93" s="129" t="str">
        <f t="shared" si="11"/>
        <v/>
      </c>
      <c r="T93" s="129" t="e">
        <f t="shared" si="12"/>
        <v>#VALUE!</v>
      </c>
      <c r="U93" s="130" t="e">
        <f t="shared" si="13"/>
        <v>#VALUE!</v>
      </c>
    </row>
    <row r="94" spans="2:21" x14ac:dyDescent="0.25">
      <c r="B94" s="125">
        <f t="shared" si="8"/>
        <v>32</v>
      </c>
      <c r="D94" s="125"/>
      <c r="E94" s="131"/>
      <c r="F94" s="132"/>
      <c r="G94" s="133"/>
      <c r="H94" s="133"/>
      <c r="I94" s="129" t="str">
        <f t="shared" si="9"/>
        <v/>
      </c>
      <c r="J94" s="129" t="str">
        <f t="shared" si="10"/>
        <v/>
      </c>
      <c r="K94" s="134"/>
      <c r="L94" s="133"/>
      <c r="M94" s="133"/>
      <c r="N94" s="186"/>
      <c r="O94" s="186"/>
      <c r="P94" s="129" t="e">
        <f t="shared" si="2"/>
        <v>#VALUE!</v>
      </c>
      <c r="Q94" s="129" t="e">
        <f t="shared" si="3"/>
        <v>#VALUE!</v>
      </c>
      <c r="R94" s="129" t="e">
        <f t="shared" si="4"/>
        <v>#VALUE!</v>
      </c>
      <c r="S94" s="129" t="str">
        <f t="shared" si="11"/>
        <v/>
      </c>
      <c r="T94" s="129" t="e">
        <f t="shared" si="12"/>
        <v>#VALUE!</v>
      </c>
      <c r="U94" s="130" t="e">
        <f t="shared" si="13"/>
        <v>#VALUE!</v>
      </c>
    </row>
    <row r="95" spans="2:21" x14ac:dyDescent="0.25">
      <c r="B95" s="125">
        <f t="shared" si="8"/>
        <v>33</v>
      </c>
      <c r="D95" s="125"/>
      <c r="E95" s="131"/>
      <c r="F95" s="132"/>
      <c r="G95" s="133"/>
      <c r="H95" s="133"/>
      <c r="I95" s="129" t="str">
        <f t="shared" si="9"/>
        <v/>
      </c>
      <c r="J95" s="129" t="str">
        <f t="shared" si="10"/>
        <v/>
      </c>
      <c r="K95" s="134"/>
      <c r="L95" s="133"/>
      <c r="M95" s="133"/>
      <c r="N95" s="186"/>
      <c r="O95" s="186"/>
      <c r="P95" s="129" t="e">
        <f t="shared" si="2"/>
        <v>#VALUE!</v>
      </c>
      <c r="Q95" s="129" t="e">
        <f t="shared" si="3"/>
        <v>#VALUE!</v>
      </c>
      <c r="R95" s="129" t="e">
        <f t="shared" si="4"/>
        <v>#VALUE!</v>
      </c>
      <c r="S95" s="129" t="str">
        <f t="shared" si="11"/>
        <v/>
      </c>
      <c r="T95" s="129" t="e">
        <f t="shared" si="12"/>
        <v>#VALUE!</v>
      </c>
      <c r="U95" s="130" t="e">
        <f t="shared" si="13"/>
        <v>#VALUE!</v>
      </c>
    </row>
    <row r="96" spans="2:21" x14ac:dyDescent="0.25">
      <c r="B96" s="125">
        <f t="shared" si="8"/>
        <v>34</v>
      </c>
      <c r="D96" s="125"/>
      <c r="E96" s="131"/>
      <c r="F96" s="132"/>
      <c r="G96" s="133"/>
      <c r="H96" s="133"/>
      <c r="I96" s="129" t="str">
        <f t="shared" si="9"/>
        <v/>
      </c>
      <c r="J96" s="129" t="str">
        <f t="shared" si="10"/>
        <v/>
      </c>
      <c r="K96" s="134"/>
      <c r="L96" s="133"/>
      <c r="M96" s="133"/>
      <c r="N96" s="186"/>
      <c r="O96" s="186"/>
      <c r="P96" s="129" t="e">
        <f t="shared" si="2"/>
        <v>#VALUE!</v>
      </c>
      <c r="Q96" s="129" t="e">
        <f t="shared" si="3"/>
        <v>#VALUE!</v>
      </c>
      <c r="R96" s="129" t="e">
        <f t="shared" si="4"/>
        <v>#VALUE!</v>
      </c>
      <c r="S96" s="129" t="str">
        <f t="shared" si="11"/>
        <v/>
      </c>
      <c r="T96" s="129" t="e">
        <f t="shared" si="12"/>
        <v>#VALUE!</v>
      </c>
      <c r="U96" s="130" t="e">
        <f t="shared" si="13"/>
        <v>#VALUE!</v>
      </c>
    </row>
    <row r="97" spans="2:21" x14ac:dyDescent="0.25">
      <c r="B97" s="125">
        <f t="shared" si="8"/>
        <v>35</v>
      </c>
      <c r="D97" s="125"/>
      <c r="E97" s="131"/>
      <c r="F97" s="132"/>
      <c r="G97" s="133"/>
      <c r="H97" s="133"/>
      <c r="I97" s="129" t="str">
        <f t="shared" si="9"/>
        <v/>
      </c>
      <c r="J97" s="129" t="str">
        <f t="shared" si="10"/>
        <v/>
      </c>
      <c r="K97" s="134"/>
      <c r="L97" s="133"/>
      <c r="M97" s="133"/>
      <c r="N97" s="186"/>
      <c r="O97" s="186"/>
      <c r="P97" s="129" t="e">
        <f t="shared" si="2"/>
        <v>#VALUE!</v>
      </c>
      <c r="Q97" s="129" t="e">
        <f t="shared" si="3"/>
        <v>#VALUE!</v>
      </c>
      <c r="R97" s="129" t="e">
        <f t="shared" si="4"/>
        <v>#VALUE!</v>
      </c>
      <c r="S97" s="129" t="str">
        <f t="shared" si="11"/>
        <v/>
      </c>
      <c r="T97" s="129" t="e">
        <f t="shared" si="12"/>
        <v>#VALUE!</v>
      </c>
      <c r="U97" s="130" t="e">
        <f t="shared" si="13"/>
        <v>#VALUE!</v>
      </c>
    </row>
    <row r="98" spans="2:21" x14ac:dyDescent="0.25">
      <c r="B98" s="125">
        <f t="shared" si="8"/>
        <v>36</v>
      </c>
      <c r="D98" s="125"/>
      <c r="E98" s="131"/>
      <c r="F98" s="132"/>
      <c r="G98" s="133"/>
      <c r="H98" s="133"/>
      <c r="I98" s="129" t="str">
        <f t="shared" si="9"/>
        <v/>
      </c>
      <c r="J98" s="129" t="str">
        <f t="shared" si="10"/>
        <v/>
      </c>
      <c r="K98" s="134"/>
      <c r="L98" s="133"/>
      <c r="M98" s="133"/>
      <c r="N98" s="186"/>
      <c r="O98" s="186"/>
      <c r="P98" s="129" t="e">
        <f t="shared" si="2"/>
        <v>#VALUE!</v>
      </c>
      <c r="Q98" s="129" t="e">
        <f t="shared" si="3"/>
        <v>#VALUE!</v>
      </c>
      <c r="R98" s="129" t="e">
        <f t="shared" si="4"/>
        <v>#VALUE!</v>
      </c>
      <c r="S98" s="129" t="str">
        <f t="shared" si="11"/>
        <v/>
      </c>
      <c r="T98" s="129" t="e">
        <f t="shared" si="12"/>
        <v>#VALUE!</v>
      </c>
      <c r="U98" s="130" t="e">
        <f t="shared" si="13"/>
        <v>#VALUE!</v>
      </c>
    </row>
    <row r="99" spans="2:21" x14ac:dyDescent="0.25">
      <c r="B99" s="125">
        <f t="shared" si="8"/>
        <v>37</v>
      </c>
      <c r="D99" s="125"/>
      <c r="E99" s="131"/>
      <c r="F99" s="132"/>
      <c r="G99" s="133"/>
      <c r="H99" s="133"/>
      <c r="I99" s="129" t="str">
        <f t="shared" si="9"/>
        <v/>
      </c>
      <c r="J99" s="129" t="str">
        <f t="shared" si="10"/>
        <v/>
      </c>
      <c r="K99" s="134"/>
      <c r="L99" s="133"/>
      <c r="M99" s="133"/>
      <c r="N99" s="186"/>
      <c r="O99" s="186"/>
      <c r="P99" s="129" t="e">
        <f t="shared" si="2"/>
        <v>#VALUE!</v>
      </c>
      <c r="Q99" s="129" t="e">
        <f t="shared" si="3"/>
        <v>#VALUE!</v>
      </c>
      <c r="R99" s="129" t="e">
        <f t="shared" si="4"/>
        <v>#VALUE!</v>
      </c>
      <c r="S99" s="129" t="str">
        <f t="shared" si="11"/>
        <v/>
      </c>
      <c r="T99" s="129" t="e">
        <f t="shared" si="12"/>
        <v>#VALUE!</v>
      </c>
      <c r="U99" s="130" t="e">
        <f t="shared" si="13"/>
        <v>#VALUE!</v>
      </c>
    </row>
    <row r="100" spans="2:21" x14ac:dyDescent="0.25">
      <c r="B100" s="125">
        <f t="shared" si="8"/>
        <v>38</v>
      </c>
      <c r="D100" s="125"/>
      <c r="E100" s="131"/>
      <c r="F100" s="132"/>
      <c r="G100" s="133"/>
      <c r="H100" s="133"/>
      <c r="I100" s="129" t="str">
        <f t="shared" si="9"/>
        <v/>
      </c>
      <c r="J100" s="129" t="str">
        <f t="shared" si="10"/>
        <v/>
      </c>
      <c r="K100" s="134"/>
      <c r="L100" s="133"/>
      <c r="M100" s="133"/>
      <c r="N100" s="186"/>
      <c r="O100" s="186"/>
      <c r="P100" s="129" t="e">
        <f t="shared" si="2"/>
        <v>#VALUE!</v>
      </c>
      <c r="Q100" s="129" t="e">
        <f t="shared" si="3"/>
        <v>#VALUE!</v>
      </c>
      <c r="R100" s="129" t="e">
        <f t="shared" si="4"/>
        <v>#VALUE!</v>
      </c>
      <c r="S100" s="129" t="str">
        <f t="shared" si="11"/>
        <v/>
      </c>
      <c r="T100" s="129" t="e">
        <f t="shared" si="12"/>
        <v>#VALUE!</v>
      </c>
      <c r="U100" s="130" t="e">
        <f t="shared" si="13"/>
        <v>#VALUE!</v>
      </c>
    </row>
    <row r="101" spans="2:21" x14ac:dyDescent="0.25">
      <c r="B101" s="125">
        <f t="shared" si="8"/>
        <v>39</v>
      </c>
      <c r="D101" s="125"/>
      <c r="E101" s="131"/>
      <c r="F101" s="132"/>
      <c r="G101" s="133"/>
      <c r="H101" s="133"/>
      <c r="I101" s="129" t="str">
        <f t="shared" si="9"/>
        <v/>
      </c>
      <c r="J101" s="129" t="str">
        <f t="shared" si="10"/>
        <v/>
      </c>
      <c r="K101" s="134"/>
      <c r="L101" s="133"/>
      <c r="M101" s="133"/>
      <c r="N101" s="186"/>
      <c r="O101" s="186"/>
      <c r="P101" s="129" t="e">
        <f t="shared" si="2"/>
        <v>#VALUE!</v>
      </c>
      <c r="Q101" s="129" t="e">
        <f t="shared" si="3"/>
        <v>#VALUE!</v>
      </c>
      <c r="R101" s="129" t="e">
        <f t="shared" si="4"/>
        <v>#VALUE!</v>
      </c>
      <c r="S101" s="129" t="str">
        <f t="shared" si="11"/>
        <v/>
      </c>
      <c r="T101" s="129" t="e">
        <f t="shared" si="12"/>
        <v>#VALUE!</v>
      </c>
      <c r="U101" s="130" t="e">
        <f t="shared" si="13"/>
        <v>#VALUE!</v>
      </c>
    </row>
    <row r="102" spans="2:21" x14ac:dyDescent="0.25">
      <c r="B102" s="125">
        <f t="shared" si="8"/>
        <v>40</v>
      </c>
      <c r="D102" s="125"/>
      <c r="E102" s="131"/>
      <c r="F102" s="132"/>
      <c r="G102" s="133"/>
      <c r="H102" s="133"/>
      <c r="I102" s="129" t="str">
        <f t="shared" si="9"/>
        <v/>
      </c>
      <c r="J102" s="129" t="str">
        <f t="shared" si="10"/>
        <v/>
      </c>
      <c r="K102" s="134"/>
      <c r="L102" s="133"/>
      <c r="M102" s="133"/>
      <c r="N102" s="186"/>
      <c r="O102" s="186"/>
      <c r="P102" s="129" t="e">
        <f t="shared" si="2"/>
        <v>#VALUE!</v>
      </c>
      <c r="Q102" s="129" t="e">
        <f t="shared" si="3"/>
        <v>#VALUE!</v>
      </c>
      <c r="R102" s="129" t="e">
        <f t="shared" si="4"/>
        <v>#VALUE!</v>
      </c>
      <c r="S102" s="129" t="str">
        <f t="shared" si="11"/>
        <v/>
      </c>
      <c r="T102" s="129" t="e">
        <f t="shared" si="12"/>
        <v>#VALUE!</v>
      </c>
      <c r="U102" s="130" t="e">
        <f t="shared" si="13"/>
        <v>#VALUE!</v>
      </c>
    </row>
    <row r="103" spans="2:21" x14ac:dyDescent="0.25">
      <c r="B103" s="125">
        <f t="shared" si="8"/>
        <v>41</v>
      </c>
      <c r="D103" s="125"/>
      <c r="E103" s="131"/>
      <c r="F103" s="132"/>
      <c r="G103" s="133"/>
      <c r="H103" s="133"/>
      <c r="I103" s="129" t="str">
        <f t="shared" si="9"/>
        <v/>
      </c>
      <c r="J103" s="129" t="str">
        <f t="shared" si="10"/>
        <v/>
      </c>
      <c r="K103" s="134"/>
      <c r="L103" s="133"/>
      <c r="M103" s="133"/>
      <c r="N103" s="186"/>
      <c r="O103" s="186"/>
      <c r="P103" s="129" t="e">
        <f t="shared" si="2"/>
        <v>#VALUE!</v>
      </c>
      <c r="Q103" s="129" t="e">
        <f t="shared" si="3"/>
        <v>#VALUE!</v>
      </c>
      <c r="R103" s="129" t="e">
        <f t="shared" si="4"/>
        <v>#VALUE!</v>
      </c>
      <c r="S103" s="129" t="str">
        <f t="shared" si="11"/>
        <v/>
      </c>
      <c r="T103" s="129" t="e">
        <f t="shared" si="12"/>
        <v>#VALUE!</v>
      </c>
      <c r="U103" s="130" t="e">
        <f t="shared" si="13"/>
        <v>#VALUE!</v>
      </c>
    </row>
    <row r="104" spans="2:21" x14ac:dyDescent="0.25">
      <c r="B104" s="125">
        <f t="shared" si="8"/>
        <v>42</v>
      </c>
      <c r="D104" s="125"/>
      <c r="E104" s="131"/>
      <c r="F104" s="132"/>
      <c r="G104" s="133"/>
      <c r="H104" s="133"/>
      <c r="I104" s="129" t="str">
        <f t="shared" si="9"/>
        <v/>
      </c>
      <c r="J104" s="129" t="str">
        <f t="shared" si="10"/>
        <v/>
      </c>
      <c r="K104" s="134"/>
      <c r="L104" s="133"/>
      <c r="M104" s="133"/>
      <c r="N104" s="186"/>
      <c r="O104" s="186"/>
      <c r="P104" s="129" t="e">
        <f t="shared" si="2"/>
        <v>#VALUE!</v>
      </c>
      <c r="Q104" s="129" t="e">
        <f t="shared" si="3"/>
        <v>#VALUE!</v>
      </c>
      <c r="R104" s="129" t="e">
        <f t="shared" si="4"/>
        <v>#VALUE!</v>
      </c>
      <c r="S104" s="129" t="str">
        <f t="shared" si="11"/>
        <v/>
      </c>
      <c r="T104" s="129" t="e">
        <f t="shared" si="12"/>
        <v>#VALUE!</v>
      </c>
      <c r="U104" s="130" t="e">
        <f t="shared" si="13"/>
        <v>#VALUE!</v>
      </c>
    </row>
    <row r="105" spans="2:21" x14ac:dyDescent="0.25">
      <c r="B105" s="125">
        <f t="shared" si="8"/>
        <v>43</v>
      </c>
      <c r="D105" s="125"/>
      <c r="E105" s="131"/>
      <c r="F105" s="132"/>
      <c r="G105" s="133"/>
      <c r="H105" s="133"/>
      <c r="I105" s="129" t="str">
        <f t="shared" si="9"/>
        <v/>
      </c>
      <c r="J105" s="129" t="str">
        <f t="shared" si="10"/>
        <v/>
      </c>
      <c r="K105" s="134"/>
      <c r="L105" s="133"/>
      <c r="M105" s="133"/>
      <c r="N105" s="186"/>
      <c r="O105" s="186"/>
      <c r="P105" s="129" t="e">
        <f t="shared" si="2"/>
        <v>#VALUE!</v>
      </c>
      <c r="Q105" s="129" t="e">
        <f t="shared" si="3"/>
        <v>#VALUE!</v>
      </c>
      <c r="R105" s="129" t="e">
        <f t="shared" si="4"/>
        <v>#VALUE!</v>
      </c>
      <c r="S105" s="129" t="str">
        <f t="shared" si="11"/>
        <v/>
      </c>
      <c r="T105" s="129" t="e">
        <f t="shared" si="12"/>
        <v>#VALUE!</v>
      </c>
      <c r="U105" s="130" t="e">
        <f t="shared" si="13"/>
        <v>#VALUE!</v>
      </c>
    </row>
    <row r="106" spans="2:21" x14ac:dyDescent="0.25">
      <c r="B106" s="125">
        <f t="shared" si="8"/>
        <v>44</v>
      </c>
      <c r="D106" s="125"/>
      <c r="E106" s="131"/>
      <c r="F106" s="132"/>
      <c r="G106" s="133"/>
      <c r="H106" s="133"/>
      <c r="I106" s="129" t="str">
        <f t="shared" si="9"/>
        <v/>
      </c>
      <c r="J106" s="129" t="str">
        <f t="shared" si="10"/>
        <v/>
      </c>
      <c r="K106" s="134"/>
      <c r="L106" s="133"/>
      <c r="M106" s="133"/>
      <c r="N106" s="186"/>
      <c r="O106" s="186"/>
      <c r="P106" s="129" t="e">
        <f t="shared" si="2"/>
        <v>#VALUE!</v>
      </c>
      <c r="Q106" s="129" t="e">
        <f t="shared" si="3"/>
        <v>#VALUE!</v>
      </c>
      <c r="R106" s="129" t="e">
        <f t="shared" si="4"/>
        <v>#VALUE!</v>
      </c>
      <c r="S106" s="129" t="str">
        <f t="shared" si="11"/>
        <v/>
      </c>
      <c r="T106" s="129" t="e">
        <f t="shared" si="12"/>
        <v>#VALUE!</v>
      </c>
      <c r="U106" s="130" t="e">
        <f t="shared" si="13"/>
        <v>#VALUE!</v>
      </c>
    </row>
    <row r="107" spans="2:21" x14ac:dyDescent="0.25">
      <c r="B107" s="125">
        <f t="shared" si="8"/>
        <v>45</v>
      </c>
      <c r="D107" s="125"/>
      <c r="E107" s="131"/>
      <c r="F107" s="132"/>
      <c r="G107" s="133"/>
      <c r="H107" s="133"/>
      <c r="I107" s="129" t="str">
        <f t="shared" si="9"/>
        <v/>
      </c>
      <c r="J107" s="129" t="str">
        <f t="shared" si="10"/>
        <v/>
      </c>
      <c r="K107" s="134"/>
      <c r="L107" s="133"/>
      <c r="M107" s="133"/>
      <c r="N107" s="186"/>
      <c r="O107" s="186"/>
      <c r="P107" s="129" t="e">
        <f t="shared" si="2"/>
        <v>#VALUE!</v>
      </c>
      <c r="Q107" s="129" t="e">
        <f t="shared" si="3"/>
        <v>#VALUE!</v>
      </c>
      <c r="R107" s="129" t="e">
        <f t="shared" si="4"/>
        <v>#VALUE!</v>
      </c>
      <c r="S107" s="129" t="str">
        <f t="shared" si="11"/>
        <v/>
      </c>
      <c r="T107" s="129" t="e">
        <f t="shared" si="12"/>
        <v>#VALUE!</v>
      </c>
      <c r="U107" s="130" t="e">
        <f t="shared" si="13"/>
        <v>#VALUE!</v>
      </c>
    </row>
    <row r="108" spans="2:21" x14ac:dyDescent="0.25">
      <c r="B108" s="125">
        <f t="shared" si="8"/>
        <v>46</v>
      </c>
      <c r="D108" s="125"/>
      <c r="E108" s="131"/>
      <c r="F108" s="132"/>
      <c r="G108" s="133"/>
      <c r="H108" s="133"/>
      <c r="I108" s="129" t="str">
        <f t="shared" si="9"/>
        <v/>
      </c>
      <c r="J108" s="129" t="str">
        <f t="shared" si="10"/>
        <v/>
      </c>
      <c r="K108" s="134"/>
      <c r="L108" s="133"/>
      <c r="M108" s="133"/>
      <c r="N108" s="186"/>
      <c r="O108" s="186"/>
      <c r="P108" s="129" t="e">
        <f t="shared" si="2"/>
        <v>#VALUE!</v>
      </c>
      <c r="Q108" s="129" t="e">
        <f t="shared" si="3"/>
        <v>#VALUE!</v>
      </c>
      <c r="R108" s="129" t="e">
        <f t="shared" si="4"/>
        <v>#VALUE!</v>
      </c>
      <c r="S108" s="129" t="str">
        <f t="shared" si="11"/>
        <v/>
      </c>
      <c r="T108" s="129" t="e">
        <f t="shared" si="12"/>
        <v>#VALUE!</v>
      </c>
      <c r="U108" s="130" t="e">
        <f t="shared" si="13"/>
        <v>#VALUE!</v>
      </c>
    </row>
    <row r="109" spans="2:21" x14ac:dyDescent="0.25">
      <c r="B109" s="125">
        <f t="shared" si="8"/>
        <v>47</v>
      </c>
      <c r="D109" s="125"/>
      <c r="E109" s="131"/>
      <c r="F109" s="132"/>
      <c r="G109" s="133"/>
      <c r="H109" s="133"/>
      <c r="I109" s="129" t="str">
        <f t="shared" si="9"/>
        <v/>
      </c>
      <c r="J109" s="129" t="str">
        <f t="shared" si="10"/>
        <v/>
      </c>
      <c r="K109" s="134"/>
      <c r="L109" s="133"/>
      <c r="M109" s="133"/>
      <c r="N109" s="186"/>
      <c r="O109" s="186"/>
      <c r="P109" s="129" t="e">
        <f t="shared" si="2"/>
        <v>#VALUE!</v>
      </c>
      <c r="Q109" s="129" t="e">
        <f t="shared" si="3"/>
        <v>#VALUE!</v>
      </c>
      <c r="R109" s="129" t="e">
        <f t="shared" si="4"/>
        <v>#VALUE!</v>
      </c>
      <c r="S109" s="129" t="str">
        <f t="shared" si="11"/>
        <v/>
      </c>
      <c r="T109" s="129" t="e">
        <f t="shared" si="12"/>
        <v>#VALUE!</v>
      </c>
      <c r="U109" s="130" t="e">
        <f t="shared" si="13"/>
        <v>#VALUE!</v>
      </c>
    </row>
    <row r="110" spans="2:21" x14ac:dyDescent="0.25">
      <c r="B110" s="125">
        <f t="shared" si="8"/>
        <v>48</v>
      </c>
      <c r="D110" s="125"/>
      <c r="E110" s="131"/>
      <c r="F110" s="132"/>
      <c r="G110" s="133"/>
      <c r="H110" s="133"/>
      <c r="I110" s="129" t="str">
        <f t="shared" si="9"/>
        <v/>
      </c>
      <c r="J110" s="129" t="str">
        <f t="shared" si="10"/>
        <v/>
      </c>
      <c r="K110" s="134"/>
      <c r="L110" s="133"/>
      <c r="M110" s="133"/>
      <c r="N110" s="186"/>
      <c r="O110" s="186"/>
      <c r="P110" s="129" t="e">
        <f t="shared" si="2"/>
        <v>#VALUE!</v>
      </c>
      <c r="Q110" s="129" t="e">
        <f t="shared" si="3"/>
        <v>#VALUE!</v>
      </c>
      <c r="R110" s="129" t="e">
        <f t="shared" si="4"/>
        <v>#VALUE!</v>
      </c>
      <c r="S110" s="129" t="str">
        <f t="shared" si="11"/>
        <v/>
      </c>
      <c r="T110" s="129" t="e">
        <f t="shared" si="12"/>
        <v>#VALUE!</v>
      </c>
      <c r="U110" s="130" t="e">
        <f t="shared" si="13"/>
        <v>#VALUE!</v>
      </c>
    </row>
    <row r="111" spans="2:21" x14ac:dyDescent="0.25">
      <c r="B111" s="125">
        <f t="shared" si="8"/>
        <v>49</v>
      </c>
      <c r="D111" s="125"/>
      <c r="E111" s="131"/>
      <c r="F111" s="132"/>
      <c r="G111" s="133"/>
      <c r="H111" s="133"/>
      <c r="I111" s="129" t="str">
        <f t="shared" si="9"/>
        <v/>
      </c>
      <c r="J111" s="129" t="str">
        <f t="shared" si="10"/>
        <v/>
      </c>
      <c r="K111" s="134"/>
      <c r="L111" s="133"/>
      <c r="M111" s="133"/>
      <c r="N111" s="186"/>
      <c r="O111" s="186"/>
      <c r="P111" s="129" t="e">
        <f t="shared" si="2"/>
        <v>#VALUE!</v>
      </c>
      <c r="Q111" s="129" t="e">
        <f t="shared" si="3"/>
        <v>#VALUE!</v>
      </c>
      <c r="R111" s="129" t="e">
        <f t="shared" si="4"/>
        <v>#VALUE!</v>
      </c>
      <c r="S111" s="129" t="str">
        <f t="shared" si="11"/>
        <v/>
      </c>
      <c r="T111" s="129" t="e">
        <f t="shared" si="12"/>
        <v>#VALUE!</v>
      </c>
      <c r="U111" s="130" t="e">
        <f t="shared" si="13"/>
        <v>#VALUE!</v>
      </c>
    </row>
    <row r="112" spans="2:21" x14ac:dyDescent="0.25">
      <c r="B112" s="125">
        <f t="shared" si="8"/>
        <v>50</v>
      </c>
      <c r="D112" s="125"/>
      <c r="E112" s="131"/>
      <c r="F112" s="132"/>
      <c r="G112" s="133"/>
      <c r="H112" s="133"/>
      <c r="I112" s="129" t="str">
        <f t="shared" si="9"/>
        <v/>
      </c>
      <c r="J112" s="129" t="str">
        <f t="shared" si="10"/>
        <v/>
      </c>
      <c r="K112" s="134"/>
      <c r="L112" s="133"/>
      <c r="M112" s="133"/>
      <c r="N112" s="186"/>
      <c r="O112" s="186"/>
      <c r="P112" s="129" t="e">
        <f t="shared" si="2"/>
        <v>#VALUE!</v>
      </c>
      <c r="Q112" s="129" t="e">
        <f t="shared" si="3"/>
        <v>#VALUE!</v>
      </c>
      <c r="R112" s="129" t="e">
        <f t="shared" si="4"/>
        <v>#VALUE!</v>
      </c>
      <c r="S112" s="129" t="str">
        <f t="shared" si="11"/>
        <v/>
      </c>
      <c r="T112" s="129" t="e">
        <f t="shared" si="12"/>
        <v>#VALUE!</v>
      </c>
      <c r="U112" s="130" t="e">
        <f t="shared" si="13"/>
        <v>#VALUE!</v>
      </c>
    </row>
    <row r="113" spans="2:21" x14ac:dyDescent="0.25">
      <c r="B113" s="125">
        <f t="shared" si="8"/>
        <v>51</v>
      </c>
      <c r="D113" s="125"/>
      <c r="E113" s="131"/>
      <c r="F113" s="132"/>
      <c r="G113" s="133"/>
      <c r="H113" s="133"/>
      <c r="I113" s="129" t="str">
        <f t="shared" si="9"/>
        <v/>
      </c>
      <c r="J113" s="129" t="str">
        <f t="shared" si="10"/>
        <v/>
      </c>
      <c r="K113" s="134"/>
      <c r="L113" s="133"/>
      <c r="M113" s="133"/>
      <c r="N113" s="186"/>
      <c r="O113" s="186"/>
      <c r="P113" s="129" t="e">
        <f t="shared" si="2"/>
        <v>#VALUE!</v>
      </c>
      <c r="Q113" s="129" t="e">
        <f t="shared" si="3"/>
        <v>#VALUE!</v>
      </c>
      <c r="R113" s="129" t="e">
        <f t="shared" si="4"/>
        <v>#VALUE!</v>
      </c>
      <c r="S113" s="129" t="str">
        <f t="shared" si="11"/>
        <v/>
      </c>
      <c r="T113" s="129" t="e">
        <f t="shared" si="12"/>
        <v>#VALUE!</v>
      </c>
      <c r="U113" s="130" t="e">
        <f t="shared" si="13"/>
        <v>#VALUE!</v>
      </c>
    </row>
    <row r="114" spans="2:21" x14ac:dyDescent="0.25">
      <c r="B114" s="125">
        <f t="shared" si="8"/>
        <v>52</v>
      </c>
      <c r="D114" s="125"/>
      <c r="E114" s="131"/>
      <c r="F114" s="132"/>
      <c r="G114" s="133"/>
      <c r="H114" s="133"/>
      <c r="I114" s="129" t="str">
        <f t="shared" si="9"/>
        <v/>
      </c>
      <c r="J114" s="129" t="str">
        <f t="shared" si="10"/>
        <v/>
      </c>
      <c r="K114" s="134"/>
      <c r="L114" s="133"/>
      <c r="M114" s="133"/>
      <c r="N114" s="186"/>
      <c r="O114" s="186"/>
      <c r="P114" s="129" t="e">
        <f t="shared" si="2"/>
        <v>#VALUE!</v>
      </c>
      <c r="Q114" s="129" t="e">
        <f t="shared" si="3"/>
        <v>#VALUE!</v>
      </c>
      <c r="R114" s="129" t="e">
        <f t="shared" si="4"/>
        <v>#VALUE!</v>
      </c>
      <c r="S114" s="129" t="str">
        <f t="shared" si="11"/>
        <v/>
      </c>
      <c r="T114" s="129" t="e">
        <f t="shared" si="12"/>
        <v>#VALUE!</v>
      </c>
      <c r="U114" s="130" t="e">
        <f t="shared" si="13"/>
        <v>#VALUE!</v>
      </c>
    </row>
    <row r="115" spans="2:21" x14ac:dyDescent="0.25">
      <c r="B115" s="125">
        <f t="shared" si="8"/>
        <v>53</v>
      </c>
      <c r="D115" s="125"/>
      <c r="E115" s="131"/>
      <c r="F115" s="132"/>
      <c r="G115" s="133"/>
      <c r="H115" s="133"/>
      <c r="I115" s="129" t="str">
        <f t="shared" si="9"/>
        <v/>
      </c>
      <c r="J115" s="129" t="str">
        <f t="shared" si="10"/>
        <v/>
      </c>
      <c r="K115" s="134"/>
      <c r="L115" s="133"/>
      <c r="M115" s="133"/>
      <c r="N115" s="186"/>
      <c r="O115" s="186"/>
      <c r="P115" s="129" t="e">
        <f t="shared" si="2"/>
        <v>#VALUE!</v>
      </c>
      <c r="Q115" s="129" t="e">
        <f t="shared" si="3"/>
        <v>#VALUE!</v>
      </c>
      <c r="R115" s="129" t="e">
        <f t="shared" si="4"/>
        <v>#VALUE!</v>
      </c>
      <c r="S115" s="129" t="str">
        <f t="shared" si="11"/>
        <v/>
      </c>
      <c r="T115" s="129" t="e">
        <f t="shared" si="12"/>
        <v>#VALUE!</v>
      </c>
      <c r="U115" s="130" t="e">
        <f t="shared" si="13"/>
        <v>#VALUE!</v>
      </c>
    </row>
    <row r="116" spans="2:21" x14ac:dyDescent="0.25">
      <c r="B116" s="125">
        <f t="shared" si="8"/>
        <v>54</v>
      </c>
      <c r="D116" s="125"/>
      <c r="E116" s="131"/>
      <c r="F116" s="132"/>
      <c r="G116" s="133"/>
      <c r="H116" s="133"/>
      <c r="I116" s="129" t="str">
        <f t="shared" si="9"/>
        <v/>
      </c>
      <c r="J116" s="129" t="str">
        <f t="shared" si="10"/>
        <v/>
      </c>
      <c r="K116" s="134"/>
      <c r="L116" s="133"/>
      <c r="M116" s="133"/>
      <c r="N116" s="186"/>
      <c r="O116" s="186"/>
      <c r="P116" s="129" t="e">
        <f t="shared" si="2"/>
        <v>#VALUE!</v>
      </c>
      <c r="Q116" s="129" t="e">
        <f t="shared" si="3"/>
        <v>#VALUE!</v>
      </c>
      <c r="R116" s="129" t="e">
        <f t="shared" si="4"/>
        <v>#VALUE!</v>
      </c>
      <c r="S116" s="129" t="str">
        <f t="shared" si="11"/>
        <v/>
      </c>
      <c r="T116" s="129" t="e">
        <f t="shared" si="12"/>
        <v>#VALUE!</v>
      </c>
      <c r="U116" s="130" t="e">
        <f t="shared" si="13"/>
        <v>#VALUE!</v>
      </c>
    </row>
    <row r="117" spans="2:21" x14ac:dyDescent="0.25">
      <c r="B117" s="125">
        <f t="shared" si="8"/>
        <v>55</v>
      </c>
      <c r="D117" s="125"/>
      <c r="E117" s="131"/>
      <c r="F117" s="132"/>
      <c r="G117" s="133"/>
      <c r="H117" s="133"/>
      <c r="I117" s="129" t="str">
        <f t="shared" si="9"/>
        <v/>
      </c>
      <c r="J117" s="129" t="str">
        <f t="shared" si="10"/>
        <v/>
      </c>
      <c r="K117" s="134"/>
      <c r="L117" s="133"/>
      <c r="M117" s="133"/>
      <c r="N117" s="186"/>
      <c r="O117" s="186"/>
      <c r="P117" s="129" t="e">
        <f t="shared" si="2"/>
        <v>#VALUE!</v>
      </c>
      <c r="Q117" s="129" t="e">
        <f t="shared" si="3"/>
        <v>#VALUE!</v>
      </c>
      <c r="R117" s="129" t="e">
        <f t="shared" si="4"/>
        <v>#VALUE!</v>
      </c>
      <c r="S117" s="129" t="str">
        <f t="shared" si="11"/>
        <v/>
      </c>
      <c r="T117" s="129" t="e">
        <f t="shared" si="12"/>
        <v>#VALUE!</v>
      </c>
      <c r="U117" s="130" t="e">
        <f t="shared" si="13"/>
        <v>#VALUE!</v>
      </c>
    </row>
    <row r="118" spans="2:21" x14ac:dyDescent="0.25">
      <c r="B118" s="125">
        <f t="shared" si="8"/>
        <v>56</v>
      </c>
      <c r="D118" s="125"/>
      <c r="E118" s="131"/>
      <c r="F118" s="132"/>
      <c r="G118" s="133"/>
      <c r="H118" s="133"/>
      <c r="I118" s="129" t="str">
        <f t="shared" si="9"/>
        <v/>
      </c>
      <c r="J118" s="129" t="str">
        <f t="shared" si="10"/>
        <v/>
      </c>
      <c r="K118" s="134"/>
      <c r="L118" s="133"/>
      <c r="M118" s="133"/>
      <c r="N118" s="186"/>
      <c r="O118" s="186"/>
      <c r="P118" s="129" t="e">
        <f t="shared" si="2"/>
        <v>#VALUE!</v>
      </c>
      <c r="Q118" s="129" t="e">
        <f t="shared" si="3"/>
        <v>#VALUE!</v>
      </c>
      <c r="R118" s="129" t="e">
        <f t="shared" si="4"/>
        <v>#VALUE!</v>
      </c>
      <c r="S118" s="129" t="str">
        <f t="shared" si="11"/>
        <v/>
      </c>
      <c r="T118" s="129" t="e">
        <f t="shared" si="12"/>
        <v>#VALUE!</v>
      </c>
      <c r="U118" s="130" t="e">
        <f t="shared" si="13"/>
        <v>#VALUE!</v>
      </c>
    </row>
    <row r="119" spans="2:21" x14ac:dyDescent="0.25">
      <c r="B119" s="125">
        <f t="shared" si="8"/>
        <v>57</v>
      </c>
      <c r="D119" s="125"/>
      <c r="E119" s="131"/>
      <c r="F119" s="132"/>
      <c r="G119" s="133"/>
      <c r="H119" s="133"/>
      <c r="I119" s="129" t="str">
        <f t="shared" si="9"/>
        <v/>
      </c>
      <c r="J119" s="129" t="str">
        <f t="shared" si="10"/>
        <v/>
      </c>
      <c r="K119" s="134"/>
      <c r="L119" s="133"/>
      <c r="M119" s="133"/>
      <c r="N119" s="186"/>
      <c r="O119" s="186"/>
      <c r="P119" s="129" t="e">
        <f t="shared" si="2"/>
        <v>#VALUE!</v>
      </c>
      <c r="Q119" s="129" t="e">
        <f t="shared" si="3"/>
        <v>#VALUE!</v>
      </c>
      <c r="R119" s="129" t="e">
        <f t="shared" si="4"/>
        <v>#VALUE!</v>
      </c>
      <c r="S119" s="129" t="str">
        <f t="shared" si="11"/>
        <v/>
      </c>
      <c r="T119" s="129" t="e">
        <f t="shared" si="12"/>
        <v>#VALUE!</v>
      </c>
      <c r="U119" s="130" t="e">
        <f t="shared" si="13"/>
        <v>#VALUE!</v>
      </c>
    </row>
    <row r="120" spans="2:21" x14ac:dyDescent="0.25">
      <c r="B120" s="125">
        <f t="shared" si="8"/>
        <v>58</v>
      </c>
      <c r="D120" s="125"/>
      <c r="E120" s="131"/>
      <c r="F120" s="132"/>
      <c r="G120" s="133"/>
      <c r="H120" s="133"/>
      <c r="I120" s="129" t="str">
        <f t="shared" si="9"/>
        <v/>
      </c>
      <c r="J120" s="129" t="str">
        <f t="shared" si="10"/>
        <v/>
      </c>
      <c r="K120" s="134"/>
      <c r="L120" s="133"/>
      <c r="M120" s="133"/>
      <c r="N120" s="186"/>
      <c r="O120" s="186"/>
      <c r="P120" s="129" t="e">
        <f t="shared" si="2"/>
        <v>#VALUE!</v>
      </c>
      <c r="Q120" s="129" t="e">
        <f t="shared" si="3"/>
        <v>#VALUE!</v>
      </c>
      <c r="R120" s="129" t="e">
        <f t="shared" si="4"/>
        <v>#VALUE!</v>
      </c>
      <c r="S120" s="129" t="str">
        <f t="shared" si="11"/>
        <v/>
      </c>
      <c r="T120" s="129" t="e">
        <f t="shared" si="12"/>
        <v>#VALUE!</v>
      </c>
      <c r="U120" s="130" t="e">
        <f t="shared" si="13"/>
        <v>#VALUE!</v>
      </c>
    </row>
    <row r="121" spans="2:21" x14ac:dyDescent="0.25">
      <c r="B121" s="125">
        <f t="shared" si="8"/>
        <v>59</v>
      </c>
      <c r="D121" s="125"/>
      <c r="E121" s="131"/>
      <c r="F121" s="132"/>
      <c r="G121" s="133"/>
      <c r="H121" s="133"/>
      <c r="I121" s="129" t="str">
        <f t="shared" si="9"/>
        <v/>
      </c>
      <c r="J121" s="129" t="str">
        <f t="shared" si="10"/>
        <v/>
      </c>
      <c r="K121" s="134"/>
      <c r="L121" s="133"/>
      <c r="M121" s="133"/>
      <c r="N121" s="186"/>
      <c r="O121" s="186"/>
      <c r="P121" s="129" t="e">
        <f t="shared" si="2"/>
        <v>#VALUE!</v>
      </c>
      <c r="Q121" s="129" t="e">
        <f t="shared" si="3"/>
        <v>#VALUE!</v>
      </c>
      <c r="R121" s="129" t="e">
        <f t="shared" si="4"/>
        <v>#VALUE!</v>
      </c>
      <c r="S121" s="129" t="str">
        <f t="shared" si="11"/>
        <v/>
      </c>
      <c r="T121" s="129" t="e">
        <f t="shared" si="12"/>
        <v>#VALUE!</v>
      </c>
      <c r="U121" s="130" t="e">
        <f t="shared" si="13"/>
        <v>#VALUE!</v>
      </c>
    </row>
    <row r="122" spans="2:21" x14ac:dyDescent="0.25">
      <c r="B122" s="125">
        <f t="shared" si="8"/>
        <v>60</v>
      </c>
      <c r="D122" s="125"/>
      <c r="E122" s="131"/>
      <c r="F122" s="132"/>
      <c r="G122" s="133"/>
      <c r="H122" s="133"/>
      <c r="I122" s="129" t="str">
        <f t="shared" si="9"/>
        <v/>
      </c>
      <c r="J122" s="129" t="str">
        <f t="shared" si="10"/>
        <v/>
      </c>
      <c r="K122" s="134"/>
      <c r="L122" s="133"/>
      <c r="M122" s="133"/>
      <c r="N122" s="186"/>
      <c r="O122" s="186"/>
      <c r="P122" s="129" t="e">
        <f t="shared" si="2"/>
        <v>#VALUE!</v>
      </c>
      <c r="Q122" s="129" t="e">
        <f t="shared" si="3"/>
        <v>#VALUE!</v>
      </c>
      <c r="R122" s="129" t="e">
        <f t="shared" si="4"/>
        <v>#VALUE!</v>
      </c>
      <c r="S122" s="129" t="str">
        <f t="shared" si="11"/>
        <v/>
      </c>
      <c r="T122" s="129" t="e">
        <f t="shared" si="12"/>
        <v>#VALUE!</v>
      </c>
      <c r="U122" s="130" t="e">
        <f t="shared" si="13"/>
        <v>#VALUE!</v>
      </c>
    </row>
    <row r="123" spans="2:21" x14ac:dyDescent="0.25">
      <c r="B123" s="125">
        <f t="shared" si="8"/>
        <v>61</v>
      </c>
      <c r="D123" s="125"/>
      <c r="E123" s="131"/>
      <c r="F123" s="132"/>
      <c r="G123" s="133"/>
      <c r="H123" s="133"/>
      <c r="I123" s="129" t="str">
        <f t="shared" ref="I123:I154" si="14">IF(G123&gt;0,(G123*FcorrGreen-(Wbag)),"")</f>
        <v/>
      </c>
      <c r="J123" s="129" t="str">
        <f t="shared" ref="J123:J154" si="15">IF(H123&gt;0,(H123*FcorrRed-Wbag),"")</f>
        <v/>
      </c>
      <c r="K123" s="134"/>
      <c r="L123" s="133"/>
      <c r="M123" s="133"/>
      <c r="N123" s="186"/>
      <c r="O123" s="186"/>
      <c r="P123" s="129" t="e">
        <f t="shared" ref="P123:P182" si="16">1-FINAL_WEIGHT_GREEN/INITIAL_WEIGHT_GREEN</f>
        <v>#VALUE!</v>
      </c>
      <c r="Q123" s="129" t="e">
        <f t="shared" ref="Q123:Q182" si="17">Hr*(1-S)</f>
        <v>#VALUE!</v>
      </c>
      <c r="R123" s="129" t="e">
        <f t="shared" ref="R123:R182" si="18">FINAL_WEIGHT_RED/INITIAL_WEIGHT_RED</f>
        <v>#VALUE!</v>
      </c>
      <c r="S123" s="129" t="str">
        <f t="shared" ref="S123:S154" si="19">IF(NOT(Recovery_date=""),Recovery_date-DATE_OF_BURIAL,"")</f>
        <v/>
      </c>
      <c r="T123" s="129" t="e">
        <f t="shared" ref="T123:T154" si="20">1-(ag/Hg)</f>
        <v>#VALUE!</v>
      </c>
      <c r="U123" s="130" t="e">
        <f t="shared" ref="U123:U154" si="21">LN(ar/(Wt-(1-ar)))/t</f>
        <v>#VALUE!</v>
      </c>
    </row>
    <row r="124" spans="2:21" x14ac:dyDescent="0.25">
      <c r="B124" s="125">
        <f t="shared" si="8"/>
        <v>62</v>
      </c>
      <c r="D124" s="125"/>
      <c r="E124" s="131"/>
      <c r="F124" s="132"/>
      <c r="G124" s="133"/>
      <c r="H124" s="133"/>
      <c r="I124" s="129" t="str">
        <f t="shared" si="14"/>
        <v/>
      </c>
      <c r="J124" s="129" t="str">
        <f t="shared" si="15"/>
        <v/>
      </c>
      <c r="K124" s="134"/>
      <c r="L124" s="133"/>
      <c r="M124" s="133"/>
      <c r="N124" s="186"/>
      <c r="O124" s="186"/>
      <c r="P124" s="129" t="e">
        <f t="shared" si="16"/>
        <v>#VALUE!</v>
      </c>
      <c r="Q124" s="129" t="e">
        <f t="shared" si="17"/>
        <v>#VALUE!</v>
      </c>
      <c r="R124" s="129" t="e">
        <f t="shared" si="18"/>
        <v>#VALUE!</v>
      </c>
      <c r="S124" s="129" t="str">
        <f t="shared" si="19"/>
        <v/>
      </c>
      <c r="T124" s="129" t="e">
        <f t="shared" si="20"/>
        <v>#VALUE!</v>
      </c>
      <c r="U124" s="130" t="e">
        <f t="shared" si="21"/>
        <v>#VALUE!</v>
      </c>
    </row>
    <row r="125" spans="2:21" x14ac:dyDescent="0.25">
      <c r="B125" s="125">
        <f t="shared" si="8"/>
        <v>63</v>
      </c>
      <c r="D125" s="125"/>
      <c r="E125" s="131"/>
      <c r="F125" s="132"/>
      <c r="G125" s="133"/>
      <c r="H125" s="133"/>
      <c r="I125" s="129" t="str">
        <f t="shared" si="14"/>
        <v/>
      </c>
      <c r="J125" s="129" t="str">
        <f t="shared" si="15"/>
        <v/>
      </c>
      <c r="K125" s="134"/>
      <c r="L125" s="133"/>
      <c r="M125" s="133"/>
      <c r="N125" s="186"/>
      <c r="O125" s="186"/>
      <c r="P125" s="129" t="e">
        <f t="shared" si="16"/>
        <v>#VALUE!</v>
      </c>
      <c r="Q125" s="129" t="e">
        <f t="shared" si="17"/>
        <v>#VALUE!</v>
      </c>
      <c r="R125" s="129" t="e">
        <f t="shared" si="18"/>
        <v>#VALUE!</v>
      </c>
      <c r="S125" s="129" t="str">
        <f t="shared" si="19"/>
        <v/>
      </c>
      <c r="T125" s="129" t="e">
        <f t="shared" si="20"/>
        <v>#VALUE!</v>
      </c>
      <c r="U125" s="130" t="e">
        <f t="shared" si="21"/>
        <v>#VALUE!</v>
      </c>
    </row>
    <row r="126" spans="2:21" x14ac:dyDescent="0.25">
      <c r="B126" s="125">
        <f t="shared" si="8"/>
        <v>64</v>
      </c>
      <c r="D126" s="125"/>
      <c r="E126" s="131"/>
      <c r="F126" s="132"/>
      <c r="G126" s="133"/>
      <c r="H126" s="133"/>
      <c r="I126" s="129" t="str">
        <f t="shared" si="14"/>
        <v/>
      </c>
      <c r="J126" s="129" t="str">
        <f t="shared" si="15"/>
        <v/>
      </c>
      <c r="K126" s="134"/>
      <c r="L126" s="133"/>
      <c r="M126" s="133"/>
      <c r="N126" s="186"/>
      <c r="O126" s="186"/>
      <c r="P126" s="129" t="e">
        <f t="shared" si="16"/>
        <v>#VALUE!</v>
      </c>
      <c r="Q126" s="129" t="e">
        <f t="shared" si="17"/>
        <v>#VALUE!</v>
      </c>
      <c r="R126" s="129" t="e">
        <f t="shared" si="18"/>
        <v>#VALUE!</v>
      </c>
      <c r="S126" s="129" t="str">
        <f t="shared" si="19"/>
        <v/>
      </c>
      <c r="T126" s="129" t="e">
        <f t="shared" si="20"/>
        <v>#VALUE!</v>
      </c>
      <c r="U126" s="130" t="e">
        <f t="shared" si="21"/>
        <v>#VALUE!</v>
      </c>
    </row>
    <row r="127" spans="2:21" x14ac:dyDescent="0.25">
      <c r="B127" s="125">
        <f t="shared" si="8"/>
        <v>65</v>
      </c>
      <c r="D127" s="125"/>
      <c r="E127" s="131"/>
      <c r="F127" s="132"/>
      <c r="G127" s="133"/>
      <c r="H127" s="133"/>
      <c r="I127" s="129" t="str">
        <f t="shared" si="14"/>
        <v/>
      </c>
      <c r="J127" s="129" t="str">
        <f t="shared" si="15"/>
        <v/>
      </c>
      <c r="K127" s="134"/>
      <c r="L127" s="133"/>
      <c r="M127" s="133"/>
      <c r="N127" s="186"/>
      <c r="O127" s="186"/>
      <c r="P127" s="129" t="e">
        <f t="shared" si="16"/>
        <v>#VALUE!</v>
      </c>
      <c r="Q127" s="129" t="e">
        <f t="shared" si="17"/>
        <v>#VALUE!</v>
      </c>
      <c r="R127" s="129" t="e">
        <f t="shared" si="18"/>
        <v>#VALUE!</v>
      </c>
      <c r="S127" s="129" t="str">
        <f t="shared" si="19"/>
        <v/>
      </c>
      <c r="T127" s="129" t="e">
        <f t="shared" si="20"/>
        <v>#VALUE!</v>
      </c>
      <c r="U127" s="130" t="e">
        <f t="shared" si="21"/>
        <v>#VALUE!</v>
      </c>
    </row>
    <row r="128" spans="2:21" x14ac:dyDescent="0.25">
      <c r="B128" s="125">
        <f t="shared" si="8"/>
        <v>66</v>
      </c>
      <c r="D128" s="125"/>
      <c r="E128" s="131"/>
      <c r="F128" s="132"/>
      <c r="G128" s="133"/>
      <c r="H128" s="133"/>
      <c r="I128" s="129" t="str">
        <f t="shared" si="14"/>
        <v/>
      </c>
      <c r="J128" s="129" t="str">
        <f t="shared" si="15"/>
        <v/>
      </c>
      <c r="K128" s="134"/>
      <c r="L128" s="133"/>
      <c r="M128" s="133"/>
      <c r="N128" s="186"/>
      <c r="O128" s="186"/>
      <c r="P128" s="129" t="e">
        <f t="shared" si="16"/>
        <v>#VALUE!</v>
      </c>
      <c r="Q128" s="129" t="e">
        <f t="shared" si="17"/>
        <v>#VALUE!</v>
      </c>
      <c r="R128" s="129" t="e">
        <f t="shared" si="18"/>
        <v>#VALUE!</v>
      </c>
      <c r="S128" s="129" t="str">
        <f t="shared" si="19"/>
        <v/>
      </c>
      <c r="T128" s="129" t="e">
        <f t="shared" si="20"/>
        <v>#VALUE!</v>
      </c>
      <c r="U128" s="130" t="e">
        <f t="shared" si="21"/>
        <v>#VALUE!</v>
      </c>
    </row>
    <row r="129" spans="2:21" x14ac:dyDescent="0.25">
      <c r="B129" s="125">
        <f t="shared" ref="B129:B182" si="22">B128+1</f>
        <v>67</v>
      </c>
      <c r="D129" s="125"/>
      <c r="E129" s="131"/>
      <c r="F129" s="132"/>
      <c r="G129" s="133"/>
      <c r="H129" s="133"/>
      <c r="I129" s="129" t="str">
        <f t="shared" si="14"/>
        <v/>
      </c>
      <c r="J129" s="129" t="str">
        <f t="shared" si="15"/>
        <v/>
      </c>
      <c r="K129" s="134"/>
      <c r="L129" s="133"/>
      <c r="M129" s="133"/>
      <c r="N129" s="186"/>
      <c r="O129" s="186"/>
      <c r="P129" s="129" t="e">
        <f t="shared" si="16"/>
        <v>#VALUE!</v>
      </c>
      <c r="Q129" s="129" t="e">
        <f t="shared" si="17"/>
        <v>#VALUE!</v>
      </c>
      <c r="R129" s="129" t="e">
        <f t="shared" si="18"/>
        <v>#VALUE!</v>
      </c>
      <c r="S129" s="129" t="str">
        <f t="shared" si="19"/>
        <v/>
      </c>
      <c r="T129" s="129" t="e">
        <f t="shared" si="20"/>
        <v>#VALUE!</v>
      </c>
      <c r="U129" s="130" t="e">
        <f t="shared" si="21"/>
        <v>#VALUE!</v>
      </c>
    </row>
    <row r="130" spans="2:21" x14ac:dyDescent="0.25">
      <c r="B130" s="125">
        <f t="shared" si="22"/>
        <v>68</v>
      </c>
      <c r="D130" s="125"/>
      <c r="E130" s="131"/>
      <c r="F130" s="132"/>
      <c r="G130" s="133"/>
      <c r="H130" s="133"/>
      <c r="I130" s="129" t="str">
        <f t="shared" si="14"/>
        <v/>
      </c>
      <c r="J130" s="129" t="str">
        <f t="shared" si="15"/>
        <v/>
      </c>
      <c r="K130" s="134"/>
      <c r="L130" s="133"/>
      <c r="M130" s="133"/>
      <c r="N130" s="186"/>
      <c r="O130" s="186"/>
      <c r="P130" s="129" t="e">
        <f t="shared" si="16"/>
        <v>#VALUE!</v>
      </c>
      <c r="Q130" s="129" t="e">
        <f t="shared" si="17"/>
        <v>#VALUE!</v>
      </c>
      <c r="R130" s="129" t="e">
        <f t="shared" si="18"/>
        <v>#VALUE!</v>
      </c>
      <c r="S130" s="129" t="str">
        <f t="shared" si="19"/>
        <v/>
      </c>
      <c r="T130" s="129" t="e">
        <f t="shared" si="20"/>
        <v>#VALUE!</v>
      </c>
      <c r="U130" s="130" t="e">
        <f t="shared" si="21"/>
        <v>#VALUE!</v>
      </c>
    </row>
    <row r="131" spans="2:21" x14ac:dyDescent="0.25">
      <c r="B131" s="125">
        <f t="shared" si="22"/>
        <v>69</v>
      </c>
      <c r="D131" s="125"/>
      <c r="E131" s="131"/>
      <c r="F131" s="132"/>
      <c r="G131" s="133"/>
      <c r="H131" s="133"/>
      <c r="I131" s="129" t="str">
        <f t="shared" si="14"/>
        <v/>
      </c>
      <c r="J131" s="129" t="str">
        <f t="shared" si="15"/>
        <v/>
      </c>
      <c r="K131" s="134"/>
      <c r="L131" s="133"/>
      <c r="M131" s="133"/>
      <c r="N131" s="186"/>
      <c r="O131" s="186"/>
      <c r="P131" s="129" t="e">
        <f t="shared" si="16"/>
        <v>#VALUE!</v>
      </c>
      <c r="Q131" s="129" t="e">
        <f t="shared" si="17"/>
        <v>#VALUE!</v>
      </c>
      <c r="R131" s="129" t="e">
        <f t="shared" si="18"/>
        <v>#VALUE!</v>
      </c>
      <c r="S131" s="129" t="str">
        <f t="shared" si="19"/>
        <v/>
      </c>
      <c r="T131" s="129" t="e">
        <f t="shared" si="20"/>
        <v>#VALUE!</v>
      </c>
      <c r="U131" s="130" t="e">
        <f t="shared" si="21"/>
        <v>#VALUE!</v>
      </c>
    </row>
    <row r="132" spans="2:21" x14ac:dyDescent="0.25">
      <c r="B132" s="125">
        <f t="shared" si="22"/>
        <v>70</v>
      </c>
      <c r="D132" s="125"/>
      <c r="E132" s="131"/>
      <c r="F132" s="132"/>
      <c r="G132" s="133"/>
      <c r="H132" s="133"/>
      <c r="I132" s="129" t="str">
        <f t="shared" si="14"/>
        <v/>
      </c>
      <c r="J132" s="129" t="str">
        <f t="shared" si="15"/>
        <v/>
      </c>
      <c r="K132" s="134"/>
      <c r="L132" s="133"/>
      <c r="M132" s="133"/>
      <c r="N132" s="186"/>
      <c r="O132" s="186"/>
      <c r="P132" s="129" t="e">
        <f t="shared" si="16"/>
        <v>#VALUE!</v>
      </c>
      <c r="Q132" s="129" t="e">
        <f t="shared" si="17"/>
        <v>#VALUE!</v>
      </c>
      <c r="R132" s="129" t="e">
        <f t="shared" si="18"/>
        <v>#VALUE!</v>
      </c>
      <c r="S132" s="129" t="str">
        <f t="shared" si="19"/>
        <v/>
      </c>
      <c r="T132" s="129" t="e">
        <f t="shared" si="20"/>
        <v>#VALUE!</v>
      </c>
      <c r="U132" s="130" t="e">
        <f t="shared" si="21"/>
        <v>#VALUE!</v>
      </c>
    </row>
    <row r="133" spans="2:21" x14ac:dyDescent="0.25">
      <c r="B133" s="125">
        <f t="shared" si="22"/>
        <v>71</v>
      </c>
      <c r="D133" s="125"/>
      <c r="E133" s="131"/>
      <c r="F133" s="132"/>
      <c r="G133" s="133"/>
      <c r="H133" s="133"/>
      <c r="I133" s="129" t="str">
        <f t="shared" si="14"/>
        <v/>
      </c>
      <c r="J133" s="129" t="str">
        <f t="shared" si="15"/>
        <v/>
      </c>
      <c r="K133" s="134"/>
      <c r="L133" s="133"/>
      <c r="M133" s="133"/>
      <c r="N133" s="186"/>
      <c r="O133" s="186"/>
      <c r="P133" s="129" t="e">
        <f t="shared" si="16"/>
        <v>#VALUE!</v>
      </c>
      <c r="Q133" s="129" t="e">
        <f t="shared" si="17"/>
        <v>#VALUE!</v>
      </c>
      <c r="R133" s="129" t="e">
        <f t="shared" si="18"/>
        <v>#VALUE!</v>
      </c>
      <c r="S133" s="129" t="str">
        <f t="shared" si="19"/>
        <v/>
      </c>
      <c r="T133" s="129" t="e">
        <f t="shared" si="20"/>
        <v>#VALUE!</v>
      </c>
      <c r="U133" s="130" t="e">
        <f t="shared" si="21"/>
        <v>#VALUE!</v>
      </c>
    </row>
    <row r="134" spans="2:21" x14ac:dyDescent="0.25">
      <c r="B134" s="125">
        <f t="shared" si="22"/>
        <v>72</v>
      </c>
      <c r="D134" s="125"/>
      <c r="E134" s="131"/>
      <c r="F134" s="132"/>
      <c r="G134" s="133"/>
      <c r="H134" s="133"/>
      <c r="I134" s="129" t="str">
        <f t="shared" si="14"/>
        <v/>
      </c>
      <c r="J134" s="129" t="str">
        <f t="shared" si="15"/>
        <v/>
      </c>
      <c r="K134" s="134"/>
      <c r="L134" s="133"/>
      <c r="M134" s="133"/>
      <c r="N134" s="186"/>
      <c r="O134" s="186"/>
      <c r="P134" s="129" t="e">
        <f t="shared" si="16"/>
        <v>#VALUE!</v>
      </c>
      <c r="Q134" s="129" t="e">
        <f t="shared" si="17"/>
        <v>#VALUE!</v>
      </c>
      <c r="R134" s="129" t="e">
        <f t="shared" si="18"/>
        <v>#VALUE!</v>
      </c>
      <c r="S134" s="129" t="str">
        <f t="shared" si="19"/>
        <v/>
      </c>
      <c r="T134" s="129" t="e">
        <f t="shared" si="20"/>
        <v>#VALUE!</v>
      </c>
      <c r="U134" s="130" t="e">
        <f t="shared" si="21"/>
        <v>#VALUE!</v>
      </c>
    </row>
    <row r="135" spans="2:21" x14ac:dyDescent="0.25">
      <c r="B135" s="125">
        <f t="shared" si="22"/>
        <v>73</v>
      </c>
      <c r="D135" s="125"/>
      <c r="E135" s="131"/>
      <c r="F135" s="132"/>
      <c r="G135" s="133"/>
      <c r="H135" s="133"/>
      <c r="I135" s="129" t="str">
        <f t="shared" si="14"/>
        <v/>
      </c>
      <c r="J135" s="129" t="str">
        <f t="shared" si="15"/>
        <v/>
      </c>
      <c r="K135" s="134"/>
      <c r="L135" s="133"/>
      <c r="M135" s="133"/>
      <c r="N135" s="186"/>
      <c r="O135" s="186"/>
      <c r="P135" s="129" t="e">
        <f t="shared" si="16"/>
        <v>#VALUE!</v>
      </c>
      <c r="Q135" s="129" t="e">
        <f t="shared" si="17"/>
        <v>#VALUE!</v>
      </c>
      <c r="R135" s="129" t="e">
        <f t="shared" si="18"/>
        <v>#VALUE!</v>
      </c>
      <c r="S135" s="129" t="str">
        <f t="shared" si="19"/>
        <v/>
      </c>
      <c r="T135" s="129" t="e">
        <f t="shared" si="20"/>
        <v>#VALUE!</v>
      </c>
      <c r="U135" s="130" t="e">
        <f t="shared" si="21"/>
        <v>#VALUE!</v>
      </c>
    </row>
    <row r="136" spans="2:21" x14ac:dyDescent="0.25">
      <c r="B136" s="125">
        <f t="shared" si="22"/>
        <v>74</v>
      </c>
      <c r="D136" s="125"/>
      <c r="E136" s="131"/>
      <c r="F136" s="132"/>
      <c r="G136" s="133"/>
      <c r="H136" s="133"/>
      <c r="I136" s="129" t="str">
        <f t="shared" si="14"/>
        <v/>
      </c>
      <c r="J136" s="129" t="str">
        <f t="shared" si="15"/>
        <v/>
      </c>
      <c r="K136" s="134"/>
      <c r="L136" s="133"/>
      <c r="M136" s="133"/>
      <c r="N136" s="186"/>
      <c r="O136" s="186"/>
      <c r="P136" s="129" t="e">
        <f t="shared" si="16"/>
        <v>#VALUE!</v>
      </c>
      <c r="Q136" s="129" t="e">
        <f t="shared" si="17"/>
        <v>#VALUE!</v>
      </c>
      <c r="R136" s="129" t="e">
        <f t="shared" si="18"/>
        <v>#VALUE!</v>
      </c>
      <c r="S136" s="129" t="str">
        <f t="shared" si="19"/>
        <v/>
      </c>
      <c r="T136" s="129" t="e">
        <f t="shared" si="20"/>
        <v>#VALUE!</v>
      </c>
      <c r="U136" s="130" t="e">
        <f t="shared" si="21"/>
        <v>#VALUE!</v>
      </c>
    </row>
    <row r="137" spans="2:21" x14ac:dyDescent="0.25">
      <c r="B137" s="125">
        <f t="shared" si="22"/>
        <v>75</v>
      </c>
      <c r="D137" s="125"/>
      <c r="E137" s="131"/>
      <c r="F137" s="132"/>
      <c r="G137" s="133"/>
      <c r="H137" s="133"/>
      <c r="I137" s="129" t="str">
        <f t="shared" si="14"/>
        <v/>
      </c>
      <c r="J137" s="129" t="str">
        <f t="shared" si="15"/>
        <v/>
      </c>
      <c r="K137" s="134"/>
      <c r="L137" s="133"/>
      <c r="M137" s="133"/>
      <c r="N137" s="186"/>
      <c r="O137" s="186"/>
      <c r="P137" s="129" t="e">
        <f t="shared" si="16"/>
        <v>#VALUE!</v>
      </c>
      <c r="Q137" s="129" t="e">
        <f t="shared" si="17"/>
        <v>#VALUE!</v>
      </c>
      <c r="R137" s="129" t="e">
        <f t="shared" si="18"/>
        <v>#VALUE!</v>
      </c>
      <c r="S137" s="129" t="str">
        <f t="shared" si="19"/>
        <v/>
      </c>
      <c r="T137" s="129" t="e">
        <f t="shared" si="20"/>
        <v>#VALUE!</v>
      </c>
      <c r="U137" s="130" t="e">
        <f t="shared" si="21"/>
        <v>#VALUE!</v>
      </c>
    </row>
    <row r="138" spans="2:21" x14ac:dyDescent="0.25">
      <c r="B138" s="125">
        <f t="shared" si="22"/>
        <v>76</v>
      </c>
      <c r="D138" s="125"/>
      <c r="E138" s="131"/>
      <c r="F138" s="132"/>
      <c r="G138" s="133"/>
      <c r="H138" s="133"/>
      <c r="I138" s="129" t="str">
        <f t="shared" si="14"/>
        <v/>
      </c>
      <c r="J138" s="129" t="str">
        <f t="shared" si="15"/>
        <v/>
      </c>
      <c r="K138" s="134"/>
      <c r="L138" s="133"/>
      <c r="M138" s="133"/>
      <c r="N138" s="186"/>
      <c r="O138" s="186"/>
      <c r="P138" s="129" t="e">
        <f t="shared" si="16"/>
        <v>#VALUE!</v>
      </c>
      <c r="Q138" s="129" t="e">
        <f t="shared" si="17"/>
        <v>#VALUE!</v>
      </c>
      <c r="R138" s="129" t="e">
        <f t="shared" si="18"/>
        <v>#VALUE!</v>
      </c>
      <c r="S138" s="129" t="str">
        <f t="shared" si="19"/>
        <v/>
      </c>
      <c r="T138" s="129" t="e">
        <f t="shared" si="20"/>
        <v>#VALUE!</v>
      </c>
      <c r="U138" s="130" t="e">
        <f t="shared" si="21"/>
        <v>#VALUE!</v>
      </c>
    </row>
    <row r="139" spans="2:21" x14ac:dyDescent="0.25">
      <c r="B139" s="125">
        <f t="shared" si="22"/>
        <v>77</v>
      </c>
      <c r="D139" s="125"/>
      <c r="E139" s="131"/>
      <c r="F139" s="132"/>
      <c r="G139" s="133"/>
      <c r="H139" s="133"/>
      <c r="I139" s="129" t="str">
        <f t="shared" si="14"/>
        <v/>
      </c>
      <c r="J139" s="129" t="str">
        <f t="shared" si="15"/>
        <v/>
      </c>
      <c r="K139" s="134"/>
      <c r="L139" s="133"/>
      <c r="M139" s="133"/>
      <c r="N139" s="186"/>
      <c r="O139" s="186"/>
      <c r="P139" s="129" t="e">
        <f t="shared" si="16"/>
        <v>#VALUE!</v>
      </c>
      <c r="Q139" s="129" t="e">
        <f t="shared" si="17"/>
        <v>#VALUE!</v>
      </c>
      <c r="R139" s="129" t="e">
        <f t="shared" si="18"/>
        <v>#VALUE!</v>
      </c>
      <c r="S139" s="129" t="str">
        <f t="shared" si="19"/>
        <v/>
      </c>
      <c r="T139" s="129" t="e">
        <f t="shared" si="20"/>
        <v>#VALUE!</v>
      </c>
      <c r="U139" s="130" t="e">
        <f t="shared" si="21"/>
        <v>#VALUE!</v>
      </c>
    </row>
    <row r="140" spans="2:21" x14ac:dyDescent="0.25">
      <c r="B140" s="125">
        <f t="shared" si="22"/>
        <v>78</v>
      </c>
      <c r="D140" s="125"/>
      <c r="E140" s="131"/>
      <c r="F140" s="132"/>
      <c r="G140" s="133"/>
      <c r="H140" s="133"/>
      <c r="I140" s="129" t="str">
        <f t="shared" si="14"/>
        <v/>
      </c>
      <c r="J140" s="129" t="str">
        <f t="shared" si="15"/>
        <v/>
      </c>
      <c r="K140" s="134"/>
      <c r="L140" s="133"/>
      <c r="M140" s="133"/>
      <c r="N140" s="186"/>
      <c r="O140" s="186"/>
      <c r="P140" s="129" t="e">
        <f t="shared" si="16"/>
        <v>#VALUE!</v>
      </c>
      <c r="Q140" s="129" t="e">
        <f t="shared" si="17"/>
        <v>#VALUE!</v>
      </c>
      <c r="R140" s="129" t="e">
        <f t="shared" si="18"/>
        <v>#VALUE!</v>
      </c>
      <c r="S140" s="129" t="str">
        <f t="shared" si="19"/>
        <v/>
      </c>
      <c r="T140" s="129" t="e">
        <f t="shared" si="20"/>
        <v>#VALUE!</v>
      </c>
      <c r="U140" s="130" t="e">
        <f t="shared" si="21"/>
        <v>#VALUE!</v>
      </c>
    </row>
    <row r="141" spans="2:21" x14ac:dyDescent="0.25">
      <c r="B141" s="125">
        <f t="shared" si="22"/>
        <v>79</v>
      </c>
      <c r="D141" s="125"/>
      <c r="E141" s="131"/>
      <c r="F141" s="132"/>
      <c r="G141" s="133"/>
      <c r="H141" s="133"/>
      <c r="I141" s="129" t="str">
        <f t="shared" si="14"/>
        <v/>
      </c>
      <c r="J141" s="129" t="str">
        <f t="shared" si="15"/>
        <v/>
      </c>
      <c r="K141" s="134"/>
      <c r="L141" s="133"/>
      <c r="M141" s="133"/>
      <c r="N141" s="186"/>
      <c r="O141" s="186"/>
      <c r="P141" s="129" t="e">
        <f t="shared" si="16"/>
        <v>#VALUE!</v>
      </c>
      <c r="Q141" s="129" t="e">
        <f t="shared" si="17"/>
        <v>#VALUE!</v>
      </c>
      <c r="R141" s="129" t="e">
        <f t="shared" si="18"/>
        <v>#VALUE!</v>
      </c>
      <c r="S141" s="129" t="str">
        <f t="shared" si="19"/>
        <v/>
      </c>
      <c r="T141" s="129" t="e">
        <f t="shared" si="20"/>
        <v>#VALUE!</v>
      </c>
      <c r="U141" s="130" t="e">
        <f t="shared" si="21"/>
        <v>#VALUE!</v>
      </c>
    </row>
    <row r="142" spans="2:21" x14ac:dyDescent="0.25">
      <c r="B142" s="125">
        <f t="shared" si="22"/>
        <v>80</v>
      </c>
      <c r="D142" s="125"/>
      <c r="E142" s="131"/>
      <c r="F142" s="132"/>
      <c r="G142" s="133"/>
      <c r="H142" s="133"/>
      <c r="I142" s="129" t="str">
        <f t="shared" si="14"/>
        <v/>
      </c>
      <c r="J142" s="129" t="str">
        <f t="shared" si="15"/>
        <v/>
      </c>
      <c r="K142" s="134"/>
      <c r="L142" s="133"/>
      <c r="M142" s="133"/>
      <c r="N142" s="186"/>
      <c r="O142" s="186"/>
      <c r="P142" s="129" t="e">
        <f t="shared" si="16"/>
        <v>#VALUE!</v>
      </c>
      <c r="Q142" s="129" t="e">
        <f t="shared" si="17"/>
        <v>#VALUE!</v>
      </c>
      <c r="R142" s="129" t="e">
        <f t="shared" si="18"/>
        <v>#VALUE!</v>
      </c>
      <c r="S142" s="129" t="str">
        <f t="shared" si="19"/>
        <v/>
      </c>
      <c r="T142" s="129" t="e">
        <f t="shared" si="20"/>
        <v>#VALUE!</v>
      </c>
      <c r="U142" s="130" t="e">
        <f t="shared" si="21"/>
        <v>#VALUE!</v>
      </c>
    </row>
    <row r="143" spans="2:21" x14ac:dyDescent="0.25">
      <c r="B143" s="125">
        <f t="shared" si="22"/>
        <v>81</v>
      </c>
      <c r="D143" s="125"/>
      <c r="E143" s="131"/>
      <c r="F143" s="132"/>
      <c r="G143" s="133"/>
      <c r="H143" s="133"/>
      <c r="I143" s="129" t="str">
        <f t="shared" si="14"/>
        <v/>
      </c>
      <c r="J143" s="129" t="str">
        <f t="shared" si="15"/>
        <v/>
      </c>
      <c r="K143" s="134"/>
      <c r="L143" s="133"/>
      <c r="M143" s="133"/>
      <c r="N143" s="186"/>
      <c r="O143" s="186"/>
      <c r="P143" s="129" t="e">
        <f t="shared" si="16"/>
        <v>#VALUE!</v>
      </c>
      <c r="Q143" s="129" t="e">
        <f t="shared" si="17"/>
        <v>#VALUE!</v>
      </c>
      <c r="R143" s="129" t="e">
        <f t="shared" si="18"/>
        <v>#VALUE!</v>
      </c>
      <c r="S143" s="129" t="str">
        <f t="shared" si="19"/>
        <v/>
      </c>
      <c r="T143" s="129" t="e">
        <f t="shared" si="20"/>
        <v>#VALUE!</v>
      </c>
      <c r="U143" s="130" t="e">
        <f t="shared" si="21"/>
        <v>#VALUE!</v>
      </c>
    </row>
    <row r="144" spans="2:21" x14ac:dyDescent="0.25">
      <c r="B144" s="125">
        <f t="shared" si="22"/>
        <v>82</v>
      </c>
      <c r="D144" s="125"/>
      <c r="E144" s="131"/>
      <c r="F144" s="132"/>
      <c r="G144" s="133"/>
      <c r="H144" s="133"/>
      <c r="I144" s="129" t="str">
        <f t="shared" si="14"/>
        <v/>
      </c>
      <c r="J144" s="129" t="str">
        <f t="shared" si="15"/>
        <v/>
      </c>
      <c r="K144" s="134"/>
      <c r="L144" s="133"/>
      <c r="M144" s="133"/>
      <c r="N144" s="186"/>
      <c r="O144" s="186"/>
      <c r="P144" s="129" t="e">
        <f t="shared" si="16"/>
        <v>#VALUE!</v>
      </c>
      <c r="Q144" s="129" t="e">
        <f t="shared" si="17"/>
        <v>#VALUE!</v>
      </c>
      <c r="R144" s="129" t="e">
        <f t="shared" si="18"/>
        <v>#VALUE!</v>
      </c>
      <c r="S144" s="129" t="str">
        <f t="shared" si="19"/>
        <v/>
      </c>
      <c r="T144" s="129" t="e">
        <f t="shared" si="20"/>
        <v>#VALUE!</v>
      </c>
      <c r="U144" s="130" t="e">
        <f t="shared" si="21"/>
        <v>#VALUE!</v>
      </c>
    </row>
    <row r="145" spans="2:21" x14ac:dyDescent="0.25">
      <c r="B145" s="125">
        <f t="shared" si="22"/>
        <v>83</v>
      </c>
      <c r="D145" s="125"/>
      <c r="E145" s="131"/>
      <c r="F145" s="132"/>
      <c r="G145" s="133"/>
      <c r="H145" s="133"/>
      <c r="I145" s="129" t="str">
        <f t="shared" si="14"/>
        <v/>
      </c>
      <c r="J145" s="129" t="str">
        <f t="shared" si="15"/>
        <v/>
      </c>
      <c r="K145" s="134"/>
      <c r="L145" s="133"/>
      <c r="M145" s="133"/>
      <c r="N145" s="186"/>
      <c r="O145" s="186"/>
      <c r="P145" s="129" t="e">
        <f t="shared" si="16"/>
        <v>#VALUE!</v>
      </c>
      <c r="Q145" s="129" t="e">
        <f t="shared" si="17"/>
        <v>#VALUE!</v>
      </c>
      <c r="R145" s="129" t="e">
        <f t="shared" si="18"/>
        <v>#VALUE!</v>
      </c>
      <c r="S145" s="129" t="str">
        <f t="shared" si="19"/>
        <v/>
      </c>
      <c r="T145" s="129" t="e">
        <f t="shared" si="20"/>
        <v>#VALUE!</v>
      </c>
      <c r="U145" s="130" t="e">
        <f t="shared" si="21"/>
        <v>#VALUE!</v>
      </c>
    </row>
    <row r="146" spans="2:21" x14ac:dyDescent="0.25">
      <c r="B146" s="125">
        <f t="shared" si="22"/>
        <v>84</v>
      </c>
      <c r="D146" s="125"/>
      <c r="E146" s="131"/>
      <c r="F146" s="132"/>
      <c r="G146" s="133"/>
      <c r="H146" s="133"/>
      <c r="I146" s="129" t="str">
        <f t="shared" si="14"/>
        <v/>
      </c>
      <c r="J146" s="129" t="str">
        <f t="shared" si="15"/>
        <v/>
      </c>
      <c r="K146" s="134"/>
      <c r="L146" s="133"/>
      <c r="M146" s="133"/>
      <c r="N146" s="186"/>
      <c r="O146" s="186"/>
      <c r="P146" s="129" t="e">
        <f t="shared" si="16"/>
        <v>#VALUE!</v>
      </c>
      <c r="Q146" s="129" t="e">
        <f t="shared" si="17"/>
        <v>#VALUE!</v>
      </c>
      <c r="R146" s="129" t="e">
        <f t="shared" si="18"/>
        <v>#VALUE!</v>
      </c>
      <c r="S146" s="129" t="str">
        <f t="shared" si="19"/>
        <v/>
      </c>
      <c r="T146" s="129" t="e">
        <f t="shared" si="20"/>
        <v>#VALUE!</v>
      </c>
      <c r="U146" s="130" t="e">
        <f t="shared" si="21"/>
        <v>#VALUE!</v>
      </c>
    </row>
    <row r="147" spans="2:21" x14ac:dyDescent="0.25">
      <c r="B147" s="125">
        <f t="shared" si="22"/>
        <v>85</v>
      </c>
      <c r="D147" s="125"/>
      <c r="E147" s="131"/>
      <c r="F147" s="132"/>
      <c r="G147" s="133"/>
      <c r="H147" s="133"/>
      <c r="I147" s="129" t="str">
        <f t="shared" si="14"/>
        <v/>
      </c>
      <c r="J147" s="129" t="str">
        <f t="shared" si="15"/>
        <v/>
      </c>
      <c r="K147" s="134"/>
      <c r="L147" s="133"/>
      <c r="M147" s="133"/>
      <c r="N147" s="186"/>
      <c r="O147" s="186"/>
      <c r="P147" s="129" t="e">
        <f t="shared" si="16"/>
        <v>#VALUE!</v>
      </c>
      <c r="Q147" s="129" t="e">
        <f t="shared" si="17"/>
        <v>#VALUE!</v>
      </c>
      <c r="R147" s="129" t="e">
        <f t="shared" si="18"/>
        <v>#VALUE!</v>
      </c>
      <c r="S147" s="129" t="str">
        <f t="shared" si="19"/>
        <v/>
      </c>
      <c r="T147" s="129" t="e">
        <f t="shared" si="20"/>
        <v>#VALUE!</v>
      </c>
      <c r="U147" s="130" t="e">
        <f t="shared" si="21"/>
        <v>#VALUE!</v>
      </c>
    </row>
    <row r="148" spans="2:21" x14ac:dyDescent="0.25">
      <c r="B148" s="125">
        <f t="shared" si="22"/>
        <v>86</v>
      </c>
      <c r="D148" s="125"/>
      <c r="E148" s="131"/>
      <c r="F148" s="132"/>
      <c r="G148" s="133"/>
      <c r="H148" s="133"/>
      <c r="I148" s="129" t="str">
        <f t="shared" si="14"/>
        <v/>
      </c>
      <c r="J148" s="129" t="str">
        <f t="shared" si="15"/>
        <v/>
      </c>
      <c r="K148" s="134"/>
      <c r="L148" s="133"/>
      <c r="M148" s="133"/>
      <c r="N148" s="186"/>
      <c r="O148" s="186"/>
      <c r="P148" s="129" t="e">
        <f t="shared" si="16"/>
        <v>#VALUE!</v>
      </c>
      <c r="Q148" s="129" t="e">
        <f t="shared" si="17"/>
        <v>#VALUE!</v>
      </c>
      <c r="R148" s="129" t="e">
        <f t="shared" si="18"/>
        <v>#VALUE!</v>
      </c>
      <c r="S148" s="129" t="str">
        <f t="shared" si="19"/>
        <v/>
      </c>
      <c r="T148" s="129" t="e">
        <f t="shared" si="20"/>
        <v>#VALUE!</v>
      </c>
      <c r="U148" s="130" t="e">
        <f t="shared" si="21"/>
        <v>#VALUE!</v>
      </c>
    </row>
    <row r="149" spans="2:21" x14ac:dyDescent="0.25">
      <c r="B149" s="125">
        <f t="shared" si="22"/>
        <v>87</v>
      </c>
      <c r="D149" s="125"/>
      <c r="E149" s="131"/>
      <c r="F149" s="132"/>
      <c r="G149" s="133"/>
      <c r="H149" s="133"/>
      <c r="I149" s="129" t="str">
        <f t="shared" si="14"/>
        <v/>
      </c>
      <c r="J149" s="129" t="str">
        <f t="shared" si="15"/>
        <v/>
      </c>
      <c r="K149" s="134"/>
      <c r="L149" s="133"/>
      <c r="M149" s="133"/>
      <c r="N149" s="186"/>
      <c r="O149" s="186"/>
      <c r="P149" s="129" t="e">
        <f t="shared" si="16"/>
        <v>#VALUE!</v>
      </c>
      <c r="Q149" s="129" t="e">
        <f t="shared" si="17"/>
        <v>#VALUE!</v>
      </c>
      <c r="R149" s="129" t="e">
        <f t="shared" si="18"/>
        <v>#VALUE!</v>
      </c>
      <c r="S149" s="129" t="str">
        <f t="shared" si="19"/>
        <v/>
      </c>
      <c r="T149" s="129" t="e">
        <f t="shared" si="20"/>
        <v>#VALUE!</v>
      </c>
      <c r="U149" s="130" t="e">
        <f t="shared" si="21"/>
        <v>#VALUE!</v>
      </c>
    </row>
    <row r="150" spans="2:21" x14ac:dyDescent="0.25">
      <c r="B150" s="125">
        <f t="shared" si="22"/>
        <v>88</v>
      </c>
      <c r="D150" s="125"/>
      <c r="E150" s="131"/>
      <c r="F150" s="132"/>
      <c r="G150" s="133"/>
      <c r="H150" s="133"/>
      <c r="I150" s="129" t="str">
        <f t="shared" si="14"/>
        <v/>
      </c>
      <c r="J150" s="129" t="str">
        <f t="shared" si="15"/>
        <v/>
      </c>
      <c r="K150" s="134"/>
      <c r="L150" s="133"/>
      <c r="M150" s="133"/>
      <c r="N150" s="186"/>
      <c r="O150" s="186"/>
      <c r="P150" s="129" t="e">
        <f t="shared" si="16"/>
        <v>#VALUE!</v>
      </c>
      <c r="Q150" s="129" t="e">
        <f t="shared" si="17"/>
        <v>#VALUE!</v>
      </c>
      <c r="R150" s="129" t="e">
        <f t="shared" si="18"/>
        <v>#VALUE!</v>
      </c>
      <c r="S150" s="129" t="str">
        <f t="shared" si="19"/>
        <v/>
      </c>
      <c r="T150" s="129" t="e">
        <f t="shared" si="20"/>
        <v>#VALUE!</v>
      </c>
      <c r="U150" s="130" t="e">
        <f t="shared" si="21"/>
        <v>#VALUE!</v>
      </c>
    </row>
    <row r="151" spans="2:21" x14ac:dyDescent="0.25">
      <c r="B151" s="125">
        <f t="shared" si="22"/>
        <v>89</v>
      </c>
      <c r="D151" s="125"/>
      <c r="E151" s="131"/>
      <c r="F151" s="132"/>
      <c r="G151" s="133"/>
      <c r="H151" s="133"/>
      <c r="I151" s="129" t="str">
        <f t="shared" si="14"/>
        <v/>
      </c>
      <c r="J151" s="129" t="str">
        <f t="shared" si="15"/>
        <v/>
      </c>
      <c r="K151" s="134"/>
      <c r="L151" s="133"/>
      <c r="M151" s="133"/>
      <c r="N151" s="186"/>
      <c r="O151" s="186"/>
      <c r="P151" s="129" t="e">
        <f t="shared" si="16"/>
        <v>#VALUE!</v>
      </c>
      <c r="Q151" s="129" t="e">
        <f t="shared" si="17"/>
        <v>#VALUE!</v>
      </c>
      <c r="R151" s="129" t="e">
        <f t="shared" si="18"/>
        <v>#VALUE!</v>
      </c>
      <c r="S151" s="129" t="str">
        <f t="shared" si="19"/>
        <v/>
      </c>
      <c r="T151" s="129" t="e">
        <f t="shared" si="20"/>
        <v>#VALUE!</v>
      </c>
      <c r="U151" s="130" t="e">
        <f t="shared" si="21"/>
        <v>#VALUE!</v>
      </c>
    </row>
    <row r="152" spans="2:21" x14ac:dyDescent="0.25">
      <c r="B152" s="125">
        <f t="shared" si="22"/>
        <v>90</v>
      </c>
      <c r="D152" s="125"/>
      <c r="E152" s="131"/>
      <c r="F152" s="132"/>
      <c r="G152" s="133"/>
      <c r="H152" s="133"/>
      <c r="I152" s="129" t="str">
        <f t="shared" si="14"/>
        <v/>
      </c>
      <c r="J152" s="129" t="str">
        <f t="shared" si="15"/>
        <v/>
      </c>
      <c r="K152" s="134"/>
      <c r="L152" s="133"/>
      <c r="M152" s="133"/>
      <c r="N152" s="186"/>
      <c r="O152" s="186"/>
      <c r="P152" s="129" t="e">
        <f t="shared" si="16"/>
        <v>#VALUE!</v>
      </c>
      <c r="Q152" s="129" t="e">
        <f t="shared" si="17"/>
        <v>#VALUE!</v>
      </c>
      <c r="R152" s="129" t="e">
        <f t="shared" si="18"/>
        <v>#VALUE!</v>
      </c>
      <c r="S152" s="129" t="str">
        <f t="shared" si="19"/>
        <v/>
      </c>
      <c r="T152" s="129" t="e">
        <f t="shared" si="20"/>
        <v>#VALUE!</v>
      </c>
      <c r="U152" s="130" t="e">
        <f t="shared" si="21"/>
        <v>#VALUE!</v>
      </c>
    </row>
    <row r="153" spans="2:21" x14ac:dyDescent="0.25">
      <c r="B153" s="125">
        <f t="shared" si="22"/>
        <v>91</v>
      </c>
      <c r="D153" s="125"/>
      <c r="E153" s="131"/>
      <c r="F153" s="132"/>
      <c r="G153" s="133"/>
      <c r="H153" s="133"/>
      <c r="I153" s="129" t="str">
        <f t="shared" si="14"/>
        <v/>
      </c>
      <c r="J153" s="129" t="str">
        <f t="shared" si="15"/>
        <v/>
      </c>
      <c r="K153" s="134"/>
      <c r="L153" s="133"/>
      <c r="M153" s="133"/>
      <c r="N153" s="186"/>
      <c r="O153" s="186"/>
      <c r="P153" s="129" t="e">
        <f t="shared" si="16"/>
        <v>#VALUE!</v>
      </c>
      <c r="Q153" s="129" t="e">
        <f t="shared" si="17"/>
        <v>#VALUE!</v>
      </c>
      <c r="R153" s="129" t="e">
        <f t="shared" si="18"/>
        <v>#VALUE!</v>
      </c>
      <c r="S153" s="129" t="str">
        <f t="shared" si="19"/>
        <v/>
      </c>
      <c r="T153" s="129" t="e">
        <f t="shared" si="20"/>
        <v>#VALUE!</v>
      </c>
      <c r="U153" s="130" t="e">
        <f t="shared" si="21"/>
        <v>#VALUE!</v>
      </c>
    </row>
    <row r="154" spans="2:21" x14ac:dyDescent="0.25">
      <c r="B154" s="125">
        <f t="shared" si="22"/>
        <v>92</v>
      </c>
      <c r="D154" s="125"/>
      <c r="E154" s="131"/>
      <c r="F154" s="132"/>
      <c r="G154" s="133"/>
      <c r="H154" s="133"/>
      <c r="I154" s="129" t="str">
        <f t="shared" si="14"/>
        <v/>
      </c>
      <c r="J154" s="129" t="str">
        <f t="shared" si="15"/>
        <v/>
      </c>
      <c r="K154" s="134"/>
      <c r="L154" s="133"/>
      <c r="M154" s="133"/>
      <c r="N154" s="186"/>
      <c r="O154" s="186"/>
      <c r="P154" s="129" t="e">
        <f t="shared" si="16"/>
        <v>#VALUE!</v>
      </c>
      <c r="Q154" s="129" t="e">
        <f t="shared" si="17"/>
        <v>#VALUE!</v>
      </c>
      <c r="R154" s="129" t="e">
        <f t="shared" si="18"/>
        <v>#VALUE!</v>
      </c>
      <c r="S154" s="129" t="str">
        <f t="shared" si="19"/>
        <v/>
      </c>
      <c r="T154" s="129" t="e">
        <f t="shared" si="20"/>
        <v>#VALUE!</v>
      </c>
      <c r="U154" s="130" t="e">
        <f t="shared" si="21"/>
        <v>#VALUE!</v>
      </c>
    </row>
    <row r="155" spans="2:21" x14ac:dyDescent="0.25">
      <c r="B155" s="125">
        <f t="shared" si="22"/>
        <v>93</v>
      </c>
      <c r="D155" s="125"/>
      <c r="E155" s="131"/>
      <c r="F155" s="132"/>
      <c r="G155" s="133"/>
      <c r="H155" s="133"/>
      <c r="I155" s="129" t="str">
        <f t="shared" ref="I155:I182" si="23">IF(G155&gt;0,(G155*FcorrGreen-(Wbag)),"")</f>
        <v/>
      </c>
      <c r="J155" s="129" t="str">
        <f t="shared" ref="J155:J182" si="24">IF(H155&gt;0,(H155*FcorrRed-Wbag),"")</f>
        <v/>
      </c>
      <c r="K155" s="134"/>
      <c r="L155" s="133"/>
      <c r="M155" s="133"/>
      <c r="N155" s="186"/>
      <c r="O155" s="186"/>
      <c r="P155" s="129" t="e">
        <f t="shared" si="16"/>
        <v>#VALUE!</v>
      </c>
      <c r="Q155" s="129" t="e">
        <f t="shared" si="17"/>
        <v>#VALUE!</v>
      </c>
      <c r="R155" s="129" t="e">
        <f t="shared" si="18"/>
        <v>#VALUE!</v>
      </c>
      <c r="S155" s="129" t="str">
        <f t="shared" ref="S155:S182" si="25">IF(NOT(Recovery_date=""),Recovery_date-DATE_OF_BURIAL,"")</f>
        <v/>
      </c>
      <c r="T155" s="129" t="e">
        <f t="shared" ref="T155:T182" si="26">1-(ag/Hg)</f>
        <v>#VALUE!</v>
      </c>
      <c r="U155" s="130" t="e">
        <f t="shared" ref="U155:U182" si="27">LN(ar/(Wt-(1-ar)))/t</f>
        <v>#VALUE!</v>
      </c>
    </row>
    <row r="156" spans="2:21" x14ac:dyDescent="0.25">
      <c r="B156" s="125">
        <f t="shared" si="22"/>
        <v>94</v>
      </c>
      <c r="D156" s="125"/>
      <c r="E156" s="131"/>
      <c r="F156" s="132"/>
      <c r="G156" s="133"/>
      <c r="H156" s="133"/>
      <c r="I156" s="129" t="str">
        <f t="shared" si="23"/>
        <v/>
      </c>
      <c r="J156" s="129" t="str">
        <f t="shared" si="24"/>
        <v/>
      </c>
      <c r="K156" s="134"/>
      <c r="L156" s="133"/>
      <c r="M156" s="133"/>
      <c r="N156" s="186"/>
      <c r="O156" s="186"/>
      <c r="P156" s="129" t="e">
        <f t="shared" si="16"/>
        <v>#VALUE!</v>
      </c>
      <c r="Q156" s="129" t="e">
        <f t="shared" si="17"/>
        <v>#VALUE!</v>
      </c>
      <c r="R156" s="129" t="e">
        <f t="shared" si="18"/>
        <v>#VALUE!</v>
      </c>
      <c r="S156" s="129" t="str">
        <f t="shared" si="25"/>
        <v/>
      </c>
      <c r="T156" s="129" t="e">
        <f t="shared" si="26"/>
        <v>#VALUE!</v>
      </c>
      <c r="U156" s="130" t="e">
        <f t="shared" si="27"/>
        <v>#VALUE!</v>
      </c>
    </row>
    <row r="157" spans="2:21" x14ac:dyDescent="0.25">
      <c r="B157" s="125">
        <f t="shared" si="22"/>
        <v>95</v>
      </c>
      <c r="D157" s="125"/>
      <c r="E157" s="131"/>
      <c r="F157" s="132"/>
      <c r="G157" s="133"/>
      <c r="H157" s="133"/>
      <c r="I157" s="129" t="str">
        <f t="shared" si="23"/>
        <v/>
      </c>
      <c r="J157" s="129" t="str">
        <f t="shared" si="24"/>
        <v/>
      </c>
      <c r="K157" s="134"/>
      <c r="L157" s="133"/>
      <c r="M157" s="133"/>
      <c r="N157" s="186"/>
      <c r="O157" s="186"/>
      <c r="P157" s="129" t="e">
        <f t="shared" si="16"/>
        <v>#VALUE!</v>
      </c>
      <c r="Q157" s="129" t="e">
        <f t="shared" si="17"/>
        <v>#VALUE!</v>
      </c>
      <c r="R157" s="129" t="e">
        <f t="shared" si="18"/>
        <v>#VALUE!</v>
      </c>
      <c r="S157" s="129" t="str">
        <f t="shared" si="25"/>
        <v/>
      </c>
      <c r="T157" s="129" t="e">
        <f t="shared" si="26"/>
        <v>#VALUE!</v>
      </c>
      <c r="U157" s="130" t="e">
        <f t="shared" si="27"/>
        <v>#VALUE!</v>
      </c>
    </row>
    <row r="158" spans="2:21" x14ac:dyDescent="0.25">
      <c r="B158" s="125">
        <f t="shared" si="22"/>
        <v>96</v>
      </c>
      <c r="D158" s="125"/>
      <c r="E158" s="131"/>
      <c r="F158" s="132"/>
      <c r="G158" s="133"/>
      <c r="H158" s="133"/>
      <c r="I158" s="129" t="str">
        <f t="shared" si="23"/>
        <v/>
      </c>
      <c r="J158" s="129" t="str">
        <f t="shared" si="24"/>
        <v/>
      </c>
      <c r="K158" s="134"/>
      <c r="L158" s="133"/>
      <c r="M158" s="133"/>
      <c r="N158" s="186"/>
      <c r="O158" s="186"/>
      <c r="P158" s="129" t="e">
        <f t="shared" si="16"/>
        <v>#VALUE!</v>
      </c>
      <c r="Q158" s="129" t="e">
        <f t="shared" si="17"/>
        <v>#VALUE!</v>
      </c>
      <c r="R158" s="129" t="e">
        <f t="shared" si="18"/>
        <v>#VALUE!</v>
      </c>
      <c r="S158" s="129" t="str">
        <f t="shared" si="25"/>
        <v/>
      </c>
      <c r="T158" s="129" t="e">
        <f t="shared" si="26"/>
        <v>#VALUE!</v>
      </c>
      <c r="U158" s="130" t="e">
        <f t="shared" si="27"/>
        <v>#VALUE!</v>
      </c>
    </row>
    <row r="159" spans="2:21" x14ac:dyDescent="0.25">
      <c r="B159" s="125">
        <f t="shared" si="22"/>
        <v>97</v>
      </c>
      <c r="D159" s="125"/>
      <c r="E159" s="131"/>
      <c r="F159" s="132"/>
      <c r="G159" s="133"/>
      <c r="H159" s="133"/>
      <c r="I159" s="129" t="str">
        <f t="shared" si="23"/>
        <v/>
      </c>
      <c r="J159" s="129" t="str">
        <f t="shared" si="24"/>
        <v/>
      </c>
      <c r="K159" s="134"/>
      <c r="L159" s="133"/>
      <c r="M159" s="133"/>
      <c r="N159" s="186"/>
      <c r="O159" s="186"/>
      <c r="P159" s="129" t="e">
        <f t="shared" si="16"/>
        <v>#VALUE!</v>
      </c>
      <c r="Q159" s="129" t="e">
        <f t="shared" si="17"/>
        <v>#VALUE!</v>
      </c>
      <c r="R159" s="129" t="e">
        <f t="shared" si="18"/>
        <v>#VALUE!</v>
      </c>
      <c r="S159" s="129" t="str">
        <f t="shared" si="25"/>
        <v/>
      </c>
      <c r="T159" s="129" t="e">
        <f t="shared" si="26"/>
        <v>#VALUE!</v>
      </c>
      <c r="U159" s="130" t="e">
        <f t="shared" si="27"/>
        <v>#VALUE!</v>
      </c>
    </row>
    <row r="160" spans="2:21" x14ac:dyDescent="0.25">
      <c r="B160" s="125">
        <f t="shared" si="22"/>
        <v>98</v>
      </c>
      <c r="D160" s="125"/>
      <c r="E160" s="131"/>
      <c r="F160" s="132"/>
      <c r="G160" s="133"/>
      <c r="H160" s="133"/>
      <c r="I160" s="129" t="str">
        <f t="shared" si="23"/>
        <v/>
      </c>
      <c r="J160" s="129" t="str">
        <f t="shared" si="24"/>
        <v/>
      </c>
      <c r="K160" s="134"/>
      <c r="L160" s="133"/>
      <c r="M160" s="133"/>
      <c r="N160" s="186"/>
      <c r="O160" s="186"/>
      <c r="P160" s="129" t="e">
        <f t="shared" si="16"/>
        <v>#VALUE!</v>
      </c>
      <c r="Q160" s="129" t="e">
        <f t="shared" si="17"/>
        <v>#VALUE!</v>
      </c>
      <c r="R160" s="129" t="e">
        <f t="shared" si="18"/>
        <v>#VALUE!</v>
      </c>
      <c r="S160" s="129" t="str">
        <f t="shared" si="25"/>
        <v/>
      </c>
      <c r="T160" s="129" t="e">
        <f t="shared" si="26"/>
        <v>#VALUE!</v>
      </c>
      <c r="U160" s="130" t="e">
        <f t="shared" si="27"/>
        <v>#VALUE!</v>
      </c>
    </row>
    <row r="161" spans="2:21" x14ac:dyDescent="0.25">
      <c r="B161" s="125">
        <f t="shared" si="22"/>
        <v>99</v>
      </c>
      <c r="D161" s="125"/>
      <c r="E161" s="131"/>
      <c r="F161" s="132"/>
      <c r="G161" s="133"/>
      <c r="H161" s="133"/>
      <c r="I161" s="129" t="str">
        <f t="shared" si="23"/>
        <v/>
      </c>
      <c r="J161" s="129" t="str">
        <f t="shared" si="24"/>
        <v/>
      </c>
      <c r="K161" s="134"/>
      <c r="L161" s="133"/>
      <c r="M161" s="133"/>
      <c r="N161" s="186"/>
      <c r="O161" s="186"/>
      <c r="P161" s="129" t="e">
        <f t="shared" si="16"/>
        <v>#VALUE!</v>
      </c>
      <c r="Q161" s="129" t="e">
        <f t="shared" si="17"/>
        <v>#VALUE!</v>
      </c>
      <c r="R161" s="129" t="e">
        <f t="shared" si="18"/>
        <v>#VALUE!</v>
      </c>
      <c r="S161" s="129" t="str">
        <f t="shared" si="25"/>
        <v/>
      </c>
      <c r="T161" s="129" t="e">
        <f t="shared" si="26"/>
        <v>#VALUE!</v>
      </c>
      <c r="U161" s="130" t="e">
        <f t="shared" si="27"/>
        <v>#VALUE!</v>
      </c>
    </row>
    <row r="162" spans="2:21" x14ac:dyDescent="0.25">
      <c r="B162" s="125">
        <f t="shared" si="22"/>
        <v>100</v>
      </c>
      <c r="D162" s="125"/>
      <c r="E162" s="131"/>
      <c r="F162" s="132"/>
      <c r="G162" s="133"/>
      <c r="H162" s="133"/>
      <c r="I162" s="129" t="str">
        <f t="shared" si="23"/>
        <v/>
      </c>
      <c r="J162" s="129" t="str">
        <f t="shared" si="24"/>
        <v/>
      </c>
      <c r="K162" s="134"/>
      <c r="L162" s="133"/>
      <c r="M162" s="133"/>
      <c r="N162" s="186"/>
      <c r="O162" s="186"/>
      <c r="P162" s="129" t="e">
        <f t="shared" si="16"/>
        <v>#VALUE!</v>
      </c>
      <c r="Q162" s="129" t="e">
        <f t="shared" si="17"/>
        <v>#VALUE!</v>
      </c>
      <c r="R162" s="129" t="e">
        <f t="shared" si="18"/>
        <v>#VALUE!</v>
      </c>
      <c r="S162" s="129" t="str">
        <f t="shared" si="25"/>
        <v/>
      </c>
      <c r="T162" s="129" t="e">
        <f t="shared" si="26"/>
        <v>#VALUE!</v>
      </c>
      <c r="U162" s="130" t="e">
        <f t="shared" si="27"/>
        <v>#VALUE!</v>
      </c>
    </row>
    <row r="163" spans="2:21" x14ac:dyDescent="0.25">
      <c r="B163" s="125">
        <f t="shared" si="22"/>
        <v>101</v>
      </c>
      <c r="D163" s="125"/>
      <c r="E163" s="131"/>
      <c r="F163" s="132"/>
      <c r="G163" s="133"/>
      <c r="H163" s="133"/>
      <c r="I163" s="129" t="str">
        <f t="shared" si="23"/>
        <v/>
      </c>
      <c r="J163" s="129" t="str">
        <f t="shared" si="24"/>
        <v/>
      </c>
      <c r="K163" s="134"/>
      <c r="L163" s="133"/>
      <c r="M163" s="133"/>
      <c r="N163" s="186"/>
      <c r="O163" s="186"/>
      <c r="P163" s="129" t="e">
        <f t="shared" si="16"/>
        <v>#VALUE!</v>
      </c>
      <c r="Q163" s="129" t="e">
        <f t="shared" si="17"/>
        <v>#VALUE!</v>
      </c>
      <c r="R163" s="129" t="e">
        <f t="shared" si="18"/>
        <v>#VALUE!</v>
      </c>
      <c r="S163" s="129" t="str">
        <f t="shared" si="25"/>
        <v/>
      </c>
      <c r="T163" s="129" t="e">
        <f t="shared" si="26"/>
        <v>#VALUE!</v>
      </c>
      <c r="U163" s="130" t="e">
        <f t="shared" si="27"/>
        <v>#VALUE!</v>
      </c>
    </row>
    <row r="164" spans="2:21" x14ac:dyDescent="0.25">
      <c r="B164" s="125">
        <f t="shared" si="22"/>
        <v>102</v>
      </c>
      <c r="D164" s="125"/>
      <c r="E164" s="131"/>
      <c r="F164" s="132"/>
      <c r="G164" s="133"/>
      <c r="H164" s="133"/>
      <c r="I164" s="129" t="str">
        <f t="shared" si="23"/>
        <v/>
      </c>
      <c r="J164" s="129" t="str">
        <f t="shared" si="24"/>
        <v/>
      </c>
      <c r="K164" s="134"/>
      <c r="L164" s="133"/>
      <c r="M164" s="133"/>
      <c r="N164" s="186"/>
      <c r="O164" s="186"/>
      <c r="P164" s="129" t="e">
        <f t="shared" si="16"/>
        <v>#VALUE!</v>
      </c>
      <c r="Q164" s="129" t="e">
        <f t="shared" si="17"/>
        <v>#VALUE!</v>
      </c>
      <c r="R164" s="129" t="e">
        <f t="shared" si="18"/>
        <v>#VALUE!</v>
      </c>
      <c r="S164" s="129" t="str">
        <f t="shared" si="25"/>
        <v/>
      </c>
      <c r="T164" s="129" t="e">
        <f t="shared" si="26"/>
        <v>#VALUE!</v>
      </c>
      <c r="U164" s="130" t="e">
        <f t="shared" si="27"/>
        <v>#VALUE!</v>
      </c>
    </row>
    <row r="165" spans="2:21" x14ac:dyDescent="0.25">
      <c r="B165" s="125">
        <f t="shared" si="22"/>
        <v>103</v>
      </c>
      <c r="D165" s="125"/>
      <c r="E165" s="131"/>
      <c r="F165" s="132"/>
      <c r="G165" s="133"/>
      <c r="H165" s="133"/>
      <c r="I165" s="129" t="str">
        <f t="shared" si="23"/>
        <v/>
      </c>
      <c r="J165" s="129" t="str">
        <f t="shared" si="24"/>
        <v/>
      </c>
      <c r="K165" s="134"/>
      <c r="L165" s="133"/>
      <c r="M165" s="133"/>
      <c r="N165" s="186"/>
      <c r="O165" s="186"/>
      <c r="P165" s="129" t="e">
        <f t="shared" si="16"/>
        <v>#VALUE!</v>
      </c>
      <c r="Q165" s="129" t="e">
        <f t="shared" si="17"/>
        <v>#VALUE!</v>
      </c>
      <c r="R165" s="129" t="e">
        <f t="shared" si="18"/>
        <v>#VALUE!</v>
      </c>
      <c r="S165" s="129" t="str">
        <f t="shared" si="25"/>
        <v/>
      </c>
      <c r="T165" s="129" t="e">
        <f t="shared" si="26"/>
        <v>#VALUE!</v>
      </c>
      <c r="U165" s="130" t="e">
        <f t="shared" si="27"/>
        <v>#VALUE!</v>
      </c>
    </row>
    <row r="166" spans="2:21" x14ac:dyDescent="0.25">
      <c r="B166" s="125">
        <f t="shared" si="22"/>
        <v>104</v>
      </c>
      <c r="D166" s="125"/>
      <c r="E166" s="131"/>
      <c r="F166" s="132"/>
      <c r="G166" s="133"/>
      <c r="H166" s="133"/>
      <c r="I166" s="129" t="str">
        <f t="shared" si="23"/>
        <v/>
      </c>
      <c r="J166" s="129" t="str">
        <f t="shared" si="24"/>
        <v/>
      </c>
      <c r="K166" s="134"/>
      <c r="L166" s="133"/>
      <c r="M166" s="133"/>
      <c r="N166" s="186"/>
      <c r="O166" s="186"/>
      <c r="P166" s="129" t="e">
        <f t="shared" si="16"/>
        <v>#VALUE!</v>
      </c>
      <c r="Q166" s="129" t="e">
        <f t="shared" si="17"/>
        <v>#VALUE!</v>
      </c>
      <c r="R166" s="129" t="e">
        <f t="shared" si="18"/>
        <v>#VALUE!</v>
      </c>
      <c r="S166" s="129" t="str">
        <f t="shared" si="25"/>
        <v/>
      </c>
      <c r="T166" s="129" t="e">
        <f t="shared" si="26"/>
        <v>#VALUE!</v>
      </c>
      <c r="U166" s="130" t="e">
        <f t="shared" si="27"/>
        <v>#VALUE!</v>
      </c>
    </row>
    <row r="167" spans="2:21" x14ac:dyDescent="0.25">
      <c r="B167" s="125">
        <f t="shared" si="22"/>
        <v>105</v>
      </c>
      <c r="D167" s="125"/>
      <c r="E167" s="131"/>
      <c r="F167" s="132"/>
      <c r="G167" s="133"/>
      <c r="H167" s="133"/>
      <c r="I167" s="129" t="str">
        <f t="shared" si="23"/>
        <v/>
      </c>
      <c r="J167" s="129" t="str">
        <f t="shared" si="24"/>
        <v/>
      </c>
      <c r="K167" s="134"/>
      <c r="L167" s="133"/>
      <c r="M167" s="133"/>
      <c r="N167" s="186"/>
      <c r="O167" s="186"/>
      <c r="P167" s="129" t="e">
        <f t="shared" si="16"/>
        <v>#VALUE!</v>
      </c>
      <c r="Q167" s="129" t="e">
        <f t="shared" si="17"/>
        <v>#VALUE!</v>
      </c>
      <c r="R167" s="129" t="e">
        <f t="shared" si="18"/>
        <v>#VALUE!</v>
      </c>
      <c r="S167" s="129" t="str">
        <f t="shared" si="25"/>
        <v/>
      </c>
      <c r="T167" s="129" t="e">
        <f t="shared" si="26"/>
        <v>#VALUE!</v>
      </c>
      <c r="U167" s="130" t="e">
        <f t="shared" si="27"/>
        <v>#VALUE!</v>
      </c>
    </row>
    <row r="168" spans="2:21" x14ac:dyDescent="0.25">
      <c r="B168" s="125">
        <f t="shared" si="22"/>
        <v>106</v>
      </c>
      <c r="D168" s="125"/>
      <c r="E168" s="131"/>
      <c r="F168" s="132"/>
      <c r="G168" s="133"/>
      <c r="H168" s="133"/>
      <c r="I168" s="129" t="str">
        <f t="shared" si="23"/>
        <v/>
      </c>
      <c r="J168" s="129" t="str">
        <f t="shared" si="24"/>
        <v/>
      </c>
      <c r="K168" s="134"/>
      <c r="L168" s="133"/>
      <c r="M168" s="133"/>
      <c r="N168" s="186"/>
      <c r="O168" s="186"/>
      <c r="P168" s="129" t="e">
        <f t="shared" si="16"/>
        <v>#VALUE!</v>
      </c>
      <c r="Q168" s="129" t="e">
        <f t="shared" si="17"/>
        <v>#VALUE!</v>
      </c>
      <c r="R168" s="129" t="e">
        <f t="shared" si="18"/>
        <v>#VALUE!</v>
      </c>
      <c r="S168" s="129" t="str">
        <f t="shared" si="25"/>
        <v/>
      </c>
      <c r="T168" s="129" t="e">
        <f t="shared" si="26"/>
        <v>#VALUE!</v>
      </c>
      <c r="U168" s="130" t="e">
        <f t="shared" si="27"/>
        <v>#VALUE!</v>
      </c>
    </row>
    <row r="169" spans="2:21" x14ac:dyDescent="0.25">
      <c r="B169" s="125">
        <f t="shared" si="22"/>
        <v>107</v>
      </c>
      <c r="D169" s="125"/>
      <c r="E169" s="131"/>
      <c r="F169" s="132"/>
      <c r="G169" s="133"/>
      <c r="H169" s="133"/>
      <c r="I169" s="129" t="str">
        <f t="shared" si="23"/>
        <v/>
      </c>
      <c r="J169" s="129" t="str">
        <f t="shared" si="24"/>
        <v/>
      </c>
      <c r="K169" s="134"/>
      <c r="L169" s="133"/>
      <c r="M169" s="133"/>
      <c r="N169" s="186"/>
      <c r="O169" s="186"/>
      <c r="P169" s="129" t="e">
        <f t="shared" si="16"/>
        <v>#VALUE!</v>
      </c>
      <c r="Q169" s="129" t="e">
        <f t="shared" si="17"/>
        <v>#VALUE!</v>
      </c>
      <c r="R169" s="129" t="e">
        <f t="shared" si="18"/>
        <v>#VALUE!</v>
      </c>
      <c r="S169" s="129" t="str">
        <f t="shared" si="25"/>
        <v/>
      </c>
      <c r="T169" s="129" t="e">
        <f t="shared" si="26"/>
        <v>#VALUE!</v>
      </c>
      <c r="U169" s="130" t="e">
        <f t="shared" si="27"/>
        <v>#VALUE!</v>
      </c>
    </row>
    <row r="170" spans="2:21" x14ac:dyDescent="0.25">
      <c r="B170" s="125">
        <f t="shared" si="22"/>
        <v>108</v>
      </c>
      <c r="D170" s="125"/>
      <c r="E170" s="131"/>
      <c r="F170" s="132"/>
      <c r="G170" s="133"/>
      <c r="H170" s="133"/>
      <c r="I170" s="129" t="str">
        <f t="shared" si="23"/>
        <v/>
      </c>
      <c r="J170" s="129" t="str">
        <f t="shared" si="24"/>
        <v/>
      </c>
      <c r="K170" s="134"/>
      <c r="L170" s="133"/>
      <c r="M170" s="133"/>
      <c r="N170" s="186"/>
      <c r="O170" s="186"/>
      <c r="P170" s="129" t="e">
        <f t="shared" si="16"/>
        <v>#VALUE!</v>
      </c>
      <c r="Q170" s="129" t="e">
        <f t="shared" si="17"/>
        <v>#VALUE!</v>
      </c>
      <c r="R170" s="129" t="e">
        <f t="shared" si="18"/>
        <v>#VALUE!</v>
      </c>
      <c r="S170" s="129" t="str">
        <f t="shared" si="25"/>
        <v/>
      </c>
      <c r="T170" s="129" t="e">
        <f t="shared" si="26"/>
        <v>#VALUE!</v>
      </c>
      <c r="U170" s="130" t="e">
        <f t="shared" si="27"/>
        <v>#VALUE!</v>
      </c>
    </row>
    <row r="171" spans="2:21" x14ac:dyDescent="0.25">
      <c r="B171" s="125">
        <f t="shared" si="22"/>
        <v>109</v>
      </c>
      <c r="D171" s="125"/>
      <c r="E171" s="131"/>
      <c r="F171" s="132"/>
      <c r="G171" s="133"/>
      <c r="H171" s="133"/>
      <c r="I171" s="129" t="str">
        <f t="shared" si="23"/>
        <v/>
      </c>
      <c r="J171" s="129" t="str">
        <f t="shared" si="24"/>
        <v/>
      </c>
      <c r="K171" s="134"/>
      <c r="L171" s="133"/>
      <c r="M171" s="133"/>
      <c r="N171" s="186"/>
      <c r="O171" s="186"/>
      <c r="P171" s="129" t="e">
        <f t="shared" si="16"/>
        <v>#VALUE!</v>
      </c>
      <c r="Q171" s="129" t="e">
        <f t="shared" si="17"/>
        <v>#VALUE!</v>
      </c>
      <c r="R171" s="129" t="e">
        <f t="shared" si="18"/>
        <v>#VALUE!</v>
      </c>
      <c r="S171" s="129" t="str">
        <f t="shared" si="25"/>
        <v/>
      </c>
      <c r="T171" s="129" t="e">
        <f t="shared" si="26"/>
        <v>#VALUE!</v>
      </c>
      <c r="U171" s="130" t="e">
        <f t="shared" si="27"/>
        <v>#VALUE!</v>
      </c>
    </row>
    <row r="172" spans="2:21" x14ac:dyDescent="0.25">
      <c r="B172" s="125">
        <f t="shared" si="22"/>
        <v>110</v>
      </c>
      <c r="D172" s="125"/>
      <c r="E172" s="131"/>
      <c r="F172" s="132"/>
      <c r="G172" s="133"/>
      <c r="H172" s="133"/>
      <c r="I172" s="129" t="str">
        <f t="shared" si="23"/>
        <v/>
      </c>
      <c r="J172" s="129" t="str">
        <f t="shared" si="24"/>
        <v/>
      </c>
      <c r="K172" s="134"/>
      <c r="L172" s="133"/>
      <c r="M172" s="133"/>
      <c r="N172" s="186"/>
      <c r="O172" s="186"/>
      <c r="P172" s="129" t="e">
        <f t="shared" si="16"/>
        <v>#VALUE!</v>
      </c>
      <c r="Q172" s="129" t="e">
        <f t="shared" si="17"/>
        <v>#VALUE!</v>
      </c>
      <c r="R172" s="129" t="e">
        <f t="shared" si="18"/>
        <v>#VALUE!</v>
      </c>
      <c r="S172" s="129" t="str">
        <f t="shared" si="25"/>
        <v/>
      </c>
      <c r="T172" s="129" t="e">
        <f t="shared" si="26"/>
        <v>#VALUE!</v>
      </c>
      <c r="U172" s="130" t="e">
        <f t="shared" si="27"/>
        <v>#VALUE!</v>
      </c>
    </row>
    <row r="173" spans="2:21" x14ac:dyDescent="0.25">
      <c r="B173" s="125">
        <f t="shared" si="22"/>
        <v>111</v>
      </c>
      <c r="D173" s="125"/>
      <c r="E173" s="131"/>
      <c r="F173" s="132"/>
      <c r="G173" s="133"/>
      <c r="H173" s="133"/>
      <c r="I173" s="129" t="str">
        <f t="shared" si="23"/>
        <v/>
      </c>
      <c r="J173" s="129" t="str">
        <f t="shared" si="24"/>
        <v/>
      </c>
      <c r="K173" s="134"/>
      <c r="L173" s="133"/>
      <c r="M173" s="133"/>
      <c r="N173" s="186"/>
      <c r="O173" s="186"/>
      <c r="P173" s="129" t="e">
        <f t="shared" si="16"/>
        <v>#VALUE!</v>
      </c>
      <c r="Q173" s="129" t="e">
        <f t="shared" si="17"/>
        <v>#VALUE!</v>
      </c>
      <c r="R173" s="129" t="e">
        <f t="shared" si="18"/>
        <v>#VALUE!</v>
      </c>
      <c r="S173" s="129" t="str">
        <f t="shared" si="25"/>
        <v/>
      </c>
      <c r="T173" s="129" t="e">
        <f t="shared" si="26"/>
        <v>#VALUE!</v>
      </c>
      <c r="U173" s="130" t="e">
        <f t="shared" si="27"/>
        <v>#VALUE!</v>
      </c>
    </row>
    <row r="174" spans="2:21" x14ac:dyDescent="0.25">
      <c r="B174" s="125">
        <f t="shared" si="22"/>
        <v>112</v>
      </c>
      <c r="D174" s="125"/>
      <c r="E174" s="131"/>
      <c r="F174" s="132"/>
      <c r="G174" s="133"/>
      <c r="H174" s="133"/>
      <c r="I174" s="129" t="str">
        <f t="shared" si="23"/>
        <v/>
      </c>
      <c r="J174" s="129" t="str">
        <f t="shared" si="24"/>
        <v/>
      </c>
      <c r="K174" s="134"/>
      <c r="L174" s="133"/>
      <c r="M174" s="133"/>
      <c r="N174" s="186"/>
      <c r="O174" s="186"/>
      <c r="P174" s="129" t="e">
        <f t="shared" si="16"/>
        <v>#VALUE!</v>
      </c>
      <c r="Q174" s="129" t="e">
        <f t="shared" si="17"/>
        <v>#VALUE!</v>
      </c>
      <c r="R174" s="129" t="e">
        <f t="shared" si="18"/>
        <v>#VALUE!</v>
      </c>
      <c r="S174" s="129" t="str">
        <f t="shared" si="25"/>
        <v/>
      </c>
      <c r="T174" s="129" t="e">
        <f t="shared" si="26"/>
        <v>#VALUE!</v>
      </c>
      <c r="U174" s="130" t="e">
        <f t="shared" si="27"/>
        <v>#VALUE!</v>
      </c>
    </row>
    <row r="175" spans="2:21" x14ac:dyDescent="0.25">
      <c r="B175" s="125">
        <f t="shared" si="22"/>
        <v>113</v>
      </c>
      <c r="D175" s="125"/>
      <c r="E175" s="131"/>
      <c r="F175" s="132"/>
      <c r="G175" s="133"/>
      <c r="H175" s="133"/>
      <c r="I175" s="129" t="str">
        <f t="shared" si="23"/>
        <v/>
      </c>
      <c r="J175" s="129" t="str">
        <f t="shared" si="24"/>
        <v/>
      </c>
      <c r="K175" s="134"/>
      <c r="L175" s="133"/>
      <c r="M175" s="133"/>
      <c r="N175" s="186"/>
      <c r="O175" s="186"/>
      <c r="P175" s="129" t="e">
        <f t="shared" si="16"/>
        <v>#VALUE!</v>
      </c>
      <c r="Q175" s="129" t="e">
        <f t="shared" si="17"/>
        <v>#VALUE!</v>
      </c>
      <c r="R175" s="129" t="e">
        <f t="shared" si="18"/>
        <v>#VALUE!</v>
      </c>
      <c r="S175" s="129" t="str">
        <f t="shared" si="25"/>
        <v/>
      </c>
      <c r="T175" s="129" t="e">
        <f t="shared" si="26"/>
        <v>#VALUE!</v>
      </c>
      <c r="U175" s="130" t="e">
        <f t="shared" si="27"/>
        <v>#VALUE!</v>
      </c>
    </row>
    <row r="176" spans="2:21" x14ac:dyDescent="0.25">
      <c r="B176" s="125">
        <f t="shared" si="22"/>
        <v>114</v>
      </c>
      <c r="D176" s="125"/>
      <c r="E176" s="131"/>
      <c r="F176" s="132"/>
      <c r="G176" s="133"/>
      <c r="H176" s="133"/>
      <c r="I176" s="129" t="str">
        <f t="shared" si="23"/>
        <v/>
      </c>
      <c r="J176" s="129" t="str">
        <f t="shared" si="24"/>
        <v/>
      </c>
      <c r="K176" s="134"/>
      <c r="L176" s="133"/>
      <c r="M176" s="133"/>
      <c r="N176" s="186"/>
      <c r="O176" s="186"/>
      <c r="P176" s="129" t="e">
        <f t="shared" si="16"/>
        <v>#VALUE!</v>
      </c>
      <c r="Q176" s="129" t="e">
        <f t="shared" si="17"/>
        <v>#VALUE!</v>
      </c>
      <c r="R176" s="129" t="e">
        <f t="shared" si="18"/>
        <v>#VALUE!</v>
      </c>
      <c r="S176" s="129" t="str">
        <f t="shared" si="25"/>
        <v/>
      </c>
      <c r="T176" s="129" t="e">
        <f t="shared" si="26"/>
        <v>#VALUE!</v>
      </c>
      <c r="U176" s="130" t="e">
        <f t="shared" si="27"/>
        <v>#VALUE!</v>
      </c>
    </row>
    <row r="177" spans="2:21" x14ac:dyDescent="0.25">
      <c r="B177" s="125">
        <f t="shared" si="22"/>
        <v>115</v>
      </c>
      <c r="D177" s="125"/>
      <c r="E177" s="131"/>
      <c r="F177" s="132"/>
      <c r="G177" s="133"/>
      <c r="H177" s="133"/>
      <c r="I177" s="129" t="str">
        <f t="shared" si="23"/>
        <v/>
      </c>
      <c r="J177" s="129" t="str">
        <f t="shared" si="24"/>
        <v/>
      </c>
      <c r="K177" s="134"/>
      <c r="L177" s="133"/>
      <c r="M177" s="133"/>
      <c r="N177" s="186"/>
      <c r="O177" s="186"/>
      <c r="P177" s="129" t="e">
        <f t="shared" si="16"/>
        <v>#VALUE!</v>
      </c>
      <c r="Q177" s="129" t="e">
        <f t="shared" si="17"/>
        <v>#VALUE!</v>
      </c>
      <c r="R177" s="129" t="e">
        <f t="shared" si="18"/>
        <v>#VALUE!</v>
      </c>
      <c r="S177" s="129" t="str">
        <f t="shared" si="25"/>
        <v/>
      </c>
      <c r="T177" s="129" t="e">
        <f t="shared" si="26"/>
        <v>#VALUE!</v>
      </c>
      <c r="U177" s="130" t="e">
        <f t="shared" si="27"/>
        <v>#VALUE!</v>
      </c>
    </row>
    <row r="178" spans="2:21" x14ac:dyDescent="0.25">
      <c r="B178" s="125">
        <f t="shared" si="22"/>
        <v>116</v>
      </c>
      <c r="D178" s="125"/>
      <c r="E178" s="131"/>
      <c r="F178" s="132"/>
      <c r="G178" s="133"/>
      <c r="H178" s="133"/>
      <c r="I178" s="129" t="str">
        <f t="shared" si="23"/>
        <v/>
      </c>
      <c r="J178" s="129" t="str">
        <f t="shared" si="24"/>
        <v/>
      </c>
      <c r="K178" s="134"/>
      <c r="L178" s="133"/>
      <c r="M178" s="133"/>
      <c r="N178" s="186"/>
      <c r="O178" s="186"/>
      <c r="P178" s="129" t="e">
        <f t="shared" si="16"/>
        <v>#VALUE!</v>
      </c>
      <c r="Q178" s="129" t="e">
        <f t="shared" si="17"/>
        <v>#VALUE!</v>
      </c>
      <c r="R178" s="129" t="e">
        <f t="shared" si="18"/>
        <v>#VALUE!</v>
      </c>
      <c r="S178" s="129" t="str">
        <f t="shared" si="25"/>
        <v/>
      </c>
      <c r="T178" s="129" t="e">
        <f t="shared" si="26"/>
        <v>#VALUE!</v>
      </c>
      <c r="U178" s="130" t="e">
        <f t="shared" si="27"/>
        <v>#VALUE!</v>
      </c>
    </row>
    <row r="179" spans="2:21" x14ac:dyDescent="0.25">
      <c r="B179" s="125">
        <f t="shared" si="22"/>
        <v>117</v>
      </c>
      <c r="D179" s="125"/>
      <c r="E179" s="131"/>
      <c r="F179" s="132"/>
      <c r="G179" s="133"/>
      <c r="H179" s="133"/>
      <c r="I179" s="129" t="str">
        <f t="shared" si="23"/>
        <v/>
      </c>
      <c r="J179" s="129" t="str">
        <f t="shared" si="24"/>
        <v/>
      </c>
      <c r="K179" s="134"/>
      <c r="L179" s="133"/>
      <c r="M179" s="133"/>
      <c r="N179" s="186"/>
      <c r="O179" s="186"/>
      <c r="P179" s="129" t="e">
        <f t="shared" si="16"/>
        <v>#VALUE!</v>
      </c>
      <c r="Q179" s="129" t="e">
        <f t="shared" si="17"/>
        <v>#VALUE!</v>
      </c>
      <c r="R179" s="129" t="e">
        <f t="shared" si="18"/>
        <v>#VALUE!</v>
      </c>
      <c r="S179" s="129" t="str">
        <f t="shared" si="25"/>
        <v/>
      </c>
      <c r="T179" s="129" t="e">
        <f t="shared" si="26"/>
        <v>#VALUE!</v>
      </c>
      <c r="U179" s="130" t="e">
        <f t="shared" si="27"/>
        <v>#VALUE!</v>
      </c>
    </row>
    <row r="180" spans="2:21" x14ac:dyDescent="0.25">
      <c r="B180" s="125">
        <f t="shared" si="22"/>
        <v>118</v>
      </c>
      <c r="D180" s="125"/>
      <c r="E180" s="131"/>
      <c r="F180" s="132"/>
      <c r="G180" s="133"/>
      <c r="H180" s="133"/>
      <c r="I180" s="129" t="str">
        <f t="shared" si="23"/>
        <v/>
      </c>
      <c r="J180" s="129" t="str">
        <f t="shared" si="24"/>
        <v/>
      </c>
      <c r="K180" s="134"/>
      <c r="L180" s="133"/>
      <c r="M180" s="133"/>
      <c r="N180" s="186"/>
      <c r="O180" s="186"/>
      <c r="P180" s="129" t="e">
        <f t="shared" si="16"/>
        <v>#VALUE!</v>
      </c>
      <c r="Q180" s="129" t="e">
        <f t="shared" si="17"/>
        <v>#VALUE!</v>
      </c>
      <c r="R180" s="129" t="e">
        <f t="shared" si="18"/>
        <v>#VALUE!</v>
      </c>
      <c r="S180" s="129" t="str">
        <f t="shared" si="25"/>
        <v/>
      </c>
      <c r="T180" s="129" t="e">
        <f t="shared" si="26"/>
        <v>#VALUE!</v>
      </c>
      <c r="U180" s="130" t="e">
        <f t="shared" si="27"/>
        <v>#VALUE!</v>
      </c>
    </row>
    <row r="181" spans="2:21" x14ac:dyDescent="0.25">
      <c r="B181" s="125">
        <f t="shared" si="22"/>
        <v>119</v>
      </c>
      <c r="D181" s="125"/>
      <c r="E181" s="131"/>
      <c r="F181" s="132"/>
      <c r="G181" s="133"/>
      <c r="H181" s="133"/>
      <c r="I181" s="129" t="str">
        <f t="shared" si="23"/>
        <v/>
      </c>
      <c r="J181" s="129" t="str">
        <f t="shared" si="24"/>
        <v/>
      </c>
      <c r="K181" s="134"/>
      <c r="L181" s="133"/>
      <c r="M181" s="133"/>
      <c r="N181" s="186"/>
      <c r="O181" s="186"/>
      <c r="P181" s="129" t="e">
        <f t="shared" si="16"/>
        <v>#VALUE!</v>
      </c>
      <c r="Q181" s="129" t="e">
        <f t="shared" si="17"/>
        <v>#VALUE!</v>
      </c>
      <c r="R181" s="129" t="e">
        <f t="shared" si="18"/>
        <v>#VALUE!</v>
      </c>
      <c r="S181" s="129" t="str">
        <f t="shared" si="25"/>
        <v/>
      </c>
      <c r="T181" s="129" t="e">
        <f t="shared" si="26"/>
        <v>#VALUE!</v>
      </c>
      <c r="U181" s="130" t="e">
        <f t="shared" si="27"/>
        <v>#VALUE!</v>
      </c>
    </row>
    <row r="182" spans="2:21" x14ac:dyDescent="0.25">
      <c r="B182" s="125">
        <f t="shared" si="22"/>
        <v>120</v>
      </c>
      <c r="D182" s="125"/>
      <c r="E182" s="131"/>
      <c r="F182" s="132"/>
      <c r="G182" s="133"/>
      <c r="H182" s="133"/>
      <c r="I182" s="129" t="str">
        <f t="shared" si="23"/>
        <v/>
      </c>
      <c r="J182" s="129" t="str">
        <f t="shared" si="24"/>
        <v/>
      </c>
      <c r="K182" s="134"/>
      <c r="L182" s="133"/>
      <c r="M182" s="133"/>
      <c r="N182" s="186"/>
      <c r="O182" s="186"/>
      <c r="P182" s="129" t="e">
        <f t="shared" si="16"/>
        <v>#VALUE!</v>
      </c>
      <c r="Q182" s="129" t="e">
        <f t="shared" si="17"/>
        <v>#VALUE!</v>
      </c>
      <c r="R182" s="129" t="e">
        <f t="shared" si="18"/>
        <v>#VALUE!</v>
      </c>
      <c r="S182" s="129" t="str">
        <f t="shared" si="25"/>
        <v/>
      </c>
      <c r="T182" s="129" t="e">
        <f t="shared" si="26"/>
        <v>#VALUE!</v>
      </c>
      <c r="U182" s="130" t="e">
        <f t="shared" si="27"/>
        <v>#VALUE!</v>
      </c>
    </row>
    <row r="183" spans="2:21" x14ac:dyDescent="0.25">
      <c r="B183" s="76" t="s">
        <v>62</v>
      </c>
      <c r="I183" s="129"/>
      <c r="J183" s="129"/>
      <c r="O183" s="76"/>
      <c r="P183" s="129"/>
      <c r="Q183" s="129"/>
      <c r="R183" s="129"/>
      <c r="S183" s="129"/>
      <c r="T183" s="129"/>
      <c r="U183" s="76"/>
    </row>
    <row r="184" spans="2:21" x14ac:dyDescent="0.25">
      <c r="B184" s="76" t="s">
        <v>63</v>
      </c>
      <c r="I184" s="129"/>
      <c r="J184" s="129"/>
      <c r="O184" s="76"/>
      <c r="P184" s="129"/>
      <c r="Q184" s="129"/>
      <c r="R184" s="129"/>
      <c r="S184" s="129"/>
      <c r="T184" s="129"/>
      <c r="U184" s="76"/>
    </row>
  </sheetData>
  <sheetProtection formatCells="0" formatColumns="0" formatRows="0" insertColumns="0" insertRows="0" insertHyperlinks="0" deleteColumns="0" deleteRows="0" selectLockedCells="1" sort="0" autoFilter="0" pivotTables="0"/>
  <dataConsolidate/>
  <mergeCells count="40">
    <mergeCell ref="B17:E17"/>
    <mergeCell ref="B25:E25"/>
    <mergeCell ref="B12:E12"/>
    <mergeCell ref="B14:E14"/>
    <mergeCell ref="B15:E15"/>
    <mergeCell ref="B19:E19"/>
    <mergeCell ref="B16:E16"/>
    <mergeCell ref="B18:E18"/>
    <mergeCell ref="B13:E13"/>
    <mergeCell ref="B42:D42"/>
    <mergeCell ref="E42:F42"/>
    <mergeCell ref="B43:D43"/>
    <mergeCell ref="E43:F43"/>
    <mergeCell ref="B24:E24"/>
    <mergeCell ref="B26:E26"/>
    <mergeCell ref="B29:E29"/>
    <mergeCell ref="B27:E27"/>
    <mergeCell ref="B39:D39"/>
    <mergeCell ref="E39:G39"/>
    <mergeCell ref="B34:F34"/>
    <mergeCell ref="B33:F33"/>
    <mergeCell ref="F53:K53"/>
    <mergeCell ref="B44:D44"/>
    <mergeCell ref="E44:F44"/>
    <mergeCell ref="B45:D45"/>
    <mergeCell ref="E45:F45"/>
    <mergeCell ref="B46:D46"/>
    <mergeCell ref="E46:F46"/>
    <mergeCell ref="B51:E51"/>
    <mergeCell ref="B52:E52"/>
    <mergeCell ref="B53:E53"/>
    <mergeCell ref="B47:D47"/>
    <mergeCell ref="E47:F47"/>
    <mergeCell ref="F51:K51"/>
    <mergeCell ref="F52:K52"/>
    <mergeCell ref="M39:T39"/>
    <mergeCell ref="B40:D40"/>
    <mergeCell ref="E40:F40"/>
    <mergeCell ref="B41:D41"/>
    <mergeCell ref="E41:F41"/>
  </mergeCells>
  <phoneticPr fontId="1" type="noConversion"/>
  <conditionalFormatting sqref="N59:U184">
    <cfRule type="containsErrors" dxfId="1" priority="1" stopIfTrue="1">
      <formula>ISERROR(N59)</formula>
    </cfRule>
  </conditionalFormatting>
  <dataValidations count="10">
    <dataValidation type="date" operator="greaterThan" allowBlank="1" showErrorMessage="1" errorTitle="Oops" error="It seems that you are trying to fill out an invalid date. The TBI requires a data in the format DD/MM/YYYY for correct calculation." sqref="F59:F162">
      <formula1>40179</formula1>
    </dataValidation>
    <dataValidation type="date" operator="greaterThan" allowBlank="1" showErrorMessage="1" errorTitle="Oops!" error="It seems that you are trying to fill out an invalid date. The TBI requires a data in the format DD/MM/YYYY for correct calculation." sqref="K59:K162">
      <formula1>41640</formula1>
    </dataValidation>
    <dataValidation type="list" allowBlank="1" showInputMessage="1" showErrorMessage="1" sqref="M41:M47">
      <formula1>shading</formula1>
    </dataValidation>
    <dataValidation type="list" allowBlank="1" showInputMessage="1" showErrorMessage="1" sqref="N41:N47">
      <formula1>human_impact</formula1>
    </dataValidation>
    <dataValidation type="list" allowBlank="1" showInputMessage="1" showErrorMessage="1" sqref="O41:O47">
      <formula1>soil_texture</formula1>
    </dataValidation>
    <dataValidation type="list" allowBlank="1" showInputMessage="1" showErrorMessage="1" sqref="P41:P47">
      <formula1>ecosystem</formula1>
    </dataValidation>
    <dataValidation type="list" allowBlank="1" showInputMessage="1" showErrorMessage="1" sqref="Q41:Q47">
      <formula1>soildepth</formula1>
    </dataValidation>
    <dataValidation type="list" allowBlank="1" showInputMessage="1" showErrorMessage="1" sqref="R41:R47">
      <formula1>rootingdepth</formula1>
    </dataValidation>
    <dataValidation type="list" allowBlank="1" showInputMessage="1" showErrorMessage="1" sqref="S41:S47">
      <formula1>slope</formula1>
    </dataValidation>
    <dataValidation type="list" allowBlank="1" showInputMessage="1" showErrorMessage="1" sqref="T41:T47">
      <formula1>aspect</formula1>
    </dataValidation>
  </dataValidations>
  <pageMargins left="0.7" right="0.7" top="0.75" bottom="0.75" header="0.3" footer="0.3"/>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opLeftCell="A7" workbookViewId="0">
      <selection activeCell="B8" sqref="B8"/>
    </sheetView>
  </sheetViews>
  <sheetFormatPr defaultColWidth="11.42578125" defaultRowHeight="15" x14ac:dyDescent="0.25"/>
  <cols>
    <col min="1" max="1" width="36.42578125" style="30" customWidth="1"/>
    <col min="2" max="2" width="110.140625" style="30" customWidth="1"/>
    <col min="3" max="3" width="32.140625" customWidth="1"/>
    <col min="4" max="4" width="10.140625" customWidth="1"/>
  </cols>
  <sheetData>
    <row r="1" spans="1:5" x14ac:dyDescent="0.25">
      <c r="A1" s="48" t="s">
        <v>64</v>
      </c>
      <c r="B1" s="48"/>
    </row>
    <row r="2" spans="1:5" x14ac:dyDescent="0.25">
      <c r="A2" s="48"/>
      <c r="B2" s="48"/>
    </row>
    <row r="3" spans="1:5" x14ac:dyDescent="0.25">
      <c r="A3" s="48">
        <v>1</v>
      </c>
      <c r="B3" s="48" t="s">
        <v>246</v>
      </c>
    </row>
    <row r="4" spans="1:5" x14ac:dyDescent="0.25">
      <c r="A4" s="48"/>
      <c r="B4" s="48" t="s">
        <v>65</v>
      </c>
    </row>
    <row r="5" spans="1:5" x14ac:dyDescent="0.25">
      <c r="A5" s="48">
        <v>2</v>
      </c>
      <c r="B5" s="48" t="s">
        <v>66</v>
      </c>
    </row>
    <row r="6" spans="1:5" ht="29.25" customHeight="1" x14ac:dyDescent="0.25">
      <c r="A6" s="48">
        <v>3</v>
      </c>
      <c r="B6" s="49" t="s">
        <v>67</v>
      </c>
    </row>
    <row r="7" spans="1:5" ht="45" x14ac:dyDescent="0.25">
      <c r="A7" s="54">
        <v>4</v>
      </c>
      <c r="B7" s="53" t="s">
        <v>68</v>
      </c>
    </row>
    <row r="8" spans="1:5" x14ac:dyDescent="0.25">
      <c r="A8" s="54">
        <v>5</v>
      </c>
      <c r="B8" s="53" t="s">
        <v>327</v>
      </c>
    </row>
    <row r="10" spans="1:5" x14ac:dyDescent="0.25">
      <c r="B10" s="145" t="s">
        <v>247</v>
      </c>
    </row>
    <row r="11" spans="1:5" x14ac:dyDescent="0.25">
      <c r="B11" s="146" t="s">
        <v>248</v>
      </c>
    </row>
    <row r="12" spans="1:5" x14ac:dyDescent="0.25">
      <c r="B12" s="147"/>
    </row>
    <row r="13" spans="1:5" x14ac:dyDescent="0.25">
      <c r="A13" s="30" t="s">
        <v>69</v>
      </c>
      <c r="E13" s="51"/>
    </row>
    <row r="14" spans="1:5" x14ac:dyDescent="0.25">
      <c r="A14" s="51" t="s">
        <v>70</v>
      </c>
      <c r="E14" s="51"/>
    </row>
    <row r="15" spans="1:5" x14ac:dyDescent="0.25">
      <c r="A15" s="51" t="s">
        <v>71</v>
      </c>
      <c r="E15" s="51"/>
    </row>
    <row r="16" spans="1:5" x14ac:dyDescent="0.25">
      <c r="A16" s="51" t="s">
        <v>72</v>
      </c>
      <c r="E16" s="51"/>
    </row>
    <row r="17" spans="1:11" x14ac:dyDescent="0.25">
      <c r="A17" s="51" t="s">
        <v>73</v>
      </c>
      <c r="E17" s="51"/>
    </row>
    <row r="18" spans="1:11" x14ac:dyDescent="0.25">
      <c r="A18" s="51" t="s">
        <v>74</v>
      </c>
      <c r="D18" s="1"/>
      <c r="E18" s="58"/>
    </row>
    <row r="19" spans="1:11" x14ac:dyDescent="0.25">
      <c r="A19" s="51" t="s">
        <v>75</v>
      </c>
      <c r="E19" s="51"/>
    </row>
    <row r="20" spans="1:11" x14ac:dyDescent="0.25">
      <c r="A20" s="51" t="s">
        <v>76</v>
      </c>
      <c r="E20" s="51"/>
    </row>
    <row r="21" spans="1:11" x14ac:dyDescent="0.25">
      <c r="A21" s="51" t="s">
        <v>77</v>
      </c>
      <c r="E21" s="51"/>
    </row>
    <row r="22" spans="1:11" x14ac:dyDescent="0.25">
      <c r="A22" s="51" t="s">
        <v>78</v>
      </c>
      <c r="E22" s="51"/>
    </row>
    <row r="23" spans="1:11" x14ac:dyDescent="0.25">
      <c r="A23" s="51" t="s">
        <v>79</v>
      </c>
    </row>
    <row r="25" spans="1:11" x14ac:dyDescent="0.25">
      <c r="A25" s="30" t="s">
        <v>80</v>
      </c>
    </row>
    <row r="26" spans="1:11" ht="27" customHeight="1" thickBot="1" x14ac:dyDescent="0.3">
      <c r="A26" s="148" t="s">
        <v>81</v>
      </c>
      <c r="B26" s="31"/>
      <c r="C26" s="5"/>
      <c r="D26" s="5"/>
      <c r="F26" s="1"/>
      <c r="G26" s="1"/>
      <c r="H26" s="1"/>
      <c r="I26" s="1"/>
      <c r="J26" s="1"/>
      <c r="K26" s="1"/>
    </row>
    <row r="27" spans="1:11" x14ac:dyDescent="0.25">
      <c r="A27" s="66" t="s">
        <v>7</v>
      </c>
      <c r="B27" s="67" t="s">
        <v>82</v>
      </c>
      <c r="C27" s="67"/>
      <c r="D27" s="67"/>
      <c r="F27" s="1"/>
      <c r="G27" s="1"/>
      <c r="H27" s="1"/>
      <c r="I27" s="1"/>
      <c r="J27" s="1"/>
      <c r="K27" s="1"/>
    </row>
    <row r="28" spans="1:11" s="2" customFormat="1" x14ac:dyDescent="0.25">
      <c r="A28" s="64" t="s">
        <v>8</v>
      </c>
      <c r="B28" s="65" t="s">
        <v>83</v>
      </c>
      <c r="C28" s="65"/>
      <c r="D28" s="65"/>
    </row>
    <row r="29" spans="1:11" s="2" customFormat="1" x14ac:dyDescent="0.25">
      <c r="A29" s="64" t="s">
        <v>9</v>
      </c>
      <c r="B29" s="65" t="s">
        <v>84</v>
      </c>
      <c r="C29" s="65"/>
      <c r="D29" s="65"/>
    </row>
    <row r="30" spans="1:11" s="2" customFormat="1" x14ac:dyDescent="0.25">
      <c r="A30" s="64" t="s">
        <v>10</v>
      </c>
      <c r="B30" s="65" t="s">
        <v>85</v>
      </c>
      <c r="C30" s="65"/>
      <c r="D30" s="65"/>
    </row>
    <row r="31" spans="1:11" s="2" customFormat="1" ht="30" x14ac:dyDescent="0.25">
      <c r="A31" s="64" t="s">
        <v>12</v>
      </c>
      <c r="B31" s="27" t="s">
        <v>86</v>
      </c>
      <c r="C31" s="65"/>
      <c r="D31" s="65"/>
    </row>
    <row r="32" spans="1:11" s="2" customFormat="1" x14ac:dyDescent="0.25">
      <c r="A32" s="64" t="s">
        <v>11</v>
      </c>
      <c r="B32" s="65" t="s">
        <v>87</v>
      </c>
      <c r="C32" s="65"/>
      <c r="D32" s="65"/>
    </row>
    <row r="33" spans="1:9" s="2" customFormat="1" ht="30" x14ac:dyDescent="0.25">
      <c r="A33" s="64" t="s">
        <v>13</v>
      </c>
      <c r="B33" s="27" t="s">
        <v>88</v>
      </c>
      <c r="C33" s="65"/>
      <c r="D33" s="65"/>
    </row>
    <row r="34" spans="1:9" s="2" customFormat="1" ht="15.75" thickBot="1" x14ac:dyDescent="0.3">
      <c r="A34" s="68" t="s">
        <v>14</v>
      </c>
      <c r="B34" s="28" t="s">
        <v>89</v>
      </c>
      <c r="C34" s="69"/>
      <c r="D34" s="69"/>
    </row>
    <row r="35" spans="1:9" s="2" customFormat="1" ht="30.75" customHeight="1" thickBot="1" x14ac:dyDescent="0.3">
      <c r="A35" s="149" t="s">
        <v>90</v>
      </c>
      <c r="B35" s="33"/>
      <c r="C35" s="52"/>
      <c r="D35" s="6"/>
      <c r="E35" s="3"/>
    </row>
    <row r="36" spans="1:9" s="2" customFormat="1" ht="29.25" customHeight="1" x14ac:dyDescent="0.25">
      <c r="A36" s="66" t="s">
        <v>18</v>
      </c>
      <c r="B36" s="29" t="s">
        <v>91</v>
      </c>
      <c r="C36" s="65" t="s">
        <v>92</v>
      </c>
      <c r="D36" s="67"/>
    </row>
    <row r="37" spans="1:9" s="2" customFormat="1" ht="15.75" thickBot="1" x14ac:dyDescent="0.3">
      <c r="A37" s="64" t="s">
        <v>19</v>
      </c>
      <c r="B37" s="65" t="s">
        <v>93</v>
      </c>
      <c r="C37" s="65" t="s">
        <v>92</v>
      </c>
      <c r="D37" s="65"/>
    </row>
    <row r="38" spans="1:9" s="2" customFormat="1" ht="15.75" thickBot="1" x14ac:dyDescent="0.3">
      <c r="A38" s="64" t="s">
        <v>20</v>
      </c>
      <c r="B38" s="65" t="s">
        <v>94</v>
      </c>
      <c r="C38" s="65" t="s">
        <v>95</v>
      </c>
      <c r="D38" s="65"/>
      <c r="F38" s="150" t="s">
        <v>249</v>
      </c>
      <c r="G38" s="151"/>
      <c r="H38" s="151"/>
      <c r="I38" s="152"/>
    </row>
    <row r="39" spans="1:9" s="2" customFormat="1" x14ac:dyDescent="0.25">
      <c r="A39" s="64" t="s">
        <v>21</v>
      </c>
      <c r="B39" s="65" t="s">
        <v>96</v>
      </c>
      <c r="C39" s="65" t="s">
        <v>95</v>
      </c>
      <c r="D39" s="65"/>
      <c r="F39" s="64" t="s">
        <v>100</v>
      </c>
      <c r="G39" s="65" t="s">
        <v>101</v>
      </c>
      <c r="H39" s="65" t="s">
        <v>102</v>
      </c>
      <c r="I39" s="153" t="s">
        <v>103</v>
      </c>
    </row>
    <row r="40" spans="1:9" s="2" customFormat="1" x14ac:dyDescent="0.25">
      <c r="A40" s="99" t="s">
        <v>22</v>
      </c>
      <c r="B40" s="65" t="s">
        <v>250</v>
      </c>
      <c r="C40" s="65"/>
      <c r="D40" s="65"/>
      <c r="F40" s="64" t="s">
        <v>104</v>
      </c>
      <c r="G40" s="50">
        <v>2.0009999999999999</v>
      </c>
      <c r="H40" s="50">
        <v>1.7889999999999999</v>
      </c>
      <c r="I40" s="154">
        <f>(H40-Wcordandbag)/(G40-(Wcordandbag+Wlabel))</f>
        <v>0.89405297351324342</v>
      </c>
    </row>
    <row r="41" spans="1:9" s="2" customFormat="1" x14ac:dyDescent="0.25">
      <c r="A41" s="2" t="s">
        <v>23</v>
      </c>
      <c r="B41" s="65" t="s">
        <v>97</v>
      </c>
      <c r="C41" s="65" t="s">
        <v>95</v>
      </c>
      <c r="D41" s="65"/>
      <c r="E41" s="65"/>
      <c r="F41" s="64" t="s">
        <v>105</v>
      </c>
      <c r="G41" s="50" t="s">
        <v>106</v>
      </c>
      <c r="H41" s="50"/>
      <c r="I41" s="154" t="e">
        <f>(H41-Wcordandbag)/(G41-(Wcordandbag+Wlabel))</f>
        <v>#VALUE!</v>
      </c>
    </row>
    <row r="42" spans="1:9" s="2" customFormat="1" ht="45" x14ac:dyDescent="0.25">
      <c r="A42" s="64" t="s">
        <v>24</v>
      </c>
      <c r="B42" s="27" t="s">
        <v>98</v>
      </c>
      <c r="C42" s="65" t="s">
        <v>99</v>
      </c>
      <c r="D42" s="65"/>
      <c r="E42" s="65"/>
      <c r="F42" s="64" t="s">
        <v>107</v>
      </c>
      <c r="G42" s="50"/>
      <c r="H42" s="50"/>
      <c r="I42" s="154" t="e">
        <f>(H42-Wcordandbag)/(G42-(Wcordandbag+Wlabel))</f>
        <v>#DIV/0!</v>
      </c>
    </row>
    <row r="43" spans="1:9" s="2" customFormat="1" x14ac:dyDescent="0.25">
      <c r="A43" s="65" t="s">
        <v>26</v>
      </c>
      <c r="B43" s="65" t="s">
        <v>93</v>
      </c>
      <c r="C43" s="65" t="s">
        <v>99</v>
      </c>
      <c r="D43" s="65"/>
      <c r="E43" s="65"/>
      <c r="F43" s="64" t="s">
        <v>108</v>
      </c>
      <c r="G43" s="50"/>
      <c r="H43" s="50"/>
      <c r="I43" s="154" t="e">
        <f>(H43-Wcordandbag)/(G43-(Wcordandbag+Wlabel))</f>
        <v>#DIV/0!</v>
      </c>
    </row>
    <row r="44" spans="1:9" s="2" customFormat="1" ht="30.75" thickBot="1" x14ac:dyDescent="0.3">
      <c r="A44" s="69" t="s">
        <v>233</v>
      </c>
      <c r="B44" s="28" t="s">
        <v>251</v>
      </c>
      <c r="C44" s="69"/>
      <c r="D44" s="69"/>
      <c r="E44" s="65"/>
      <c r="F44" s="68" t="s">
        <v>106</v>
      </c>
      <c r="G44" s="155"/>
      <c r="H44" s="155"/>
      <c r="I44" s="154" t="e">
        <f>(H44-Wcordandbag)/(G44-(Wcordandbag+Wlabel))</f>
        <v>#DIV/0!</v>
      </c>
    </row>
    <row r="45" spans="1:9" s="2" customFormat="1" ht="29.25" customHeight="1" thickBot="1" x14ac:dyDescent="0.3">
      <c r="A45" s="156" t="s">
        <v>109</v>
      </c>
      <c r="B45" s="34"/>
      <c r="C45" s="4"/>
      <c r="D45" s="4"/>
    </row>
    <row r="46" spans="1:9" s="2" customFormat="1" ht="77.25" customHeight="1" x14ac:dyDescent="0.25">
      <c r="A46" s="35" t="s">
        <v>29</v>
      </c>
      <c r="B46" s="29" t="s">
        <v>252</v>
      </c>
      <c r="C46" s="60"/>
      <c r="D46" s="60"/>
      <c r="G46" s="1"/>
    </row>
    <row r="47" spans="1:9" s="2" customFormat="1" ht="15" customHeight="1" x14ac:dyDescent="0.25">
      <c r="A47" s="65" t="s">
        <v>33</v>
      </c>
      <c r="B47" s="65" t="s">
        <v>110</v>
      </c>
      <c r="C47" s="26"/>
      <c r="D47" s="26"/>
      <c r="E47" s="61"/>
      <c r="G47" s="1"/>
      <c r="H47" s="1"/>
    </row>
    <row r="48" spans="1:9" s="2" customFormat="1" ht="15" customHeight="1" x14ac:dyDescent="0.25">
      <c r="A48" s="65" t="s">
        <v>34</v>
      </c>
      <c r="B48" s="65" t="s">
        <v>110</v>
      </c>
      <c r="C48" s="26"/>
      <c r="D48" s="26"/>
      <c r="E48" s="61"/>
      <c r="G48" s="1"/>
      <c r="H48" s="1"/>
    </row>
    <row r="49" spans="1:13" s="2" customFormat="1" ht="15" customHeight="1" x14ac:dyDescent="0.25">
      <c r="A49" s="2" t="s">
        <v>30</v>
      </c>
      <c r="C49" s="26"/>
      <c r="D49" s="26"/>
      <c r="E49" s="61"/>
      <c r="G49" s="1"/>
      <c r="H49" s="1"/>
    </row>
    <row r="50" spans="1:13" s="2" customFormat="1" ht="15" customHeight="1" thickBot="1" x14ac:dyDescent="0.3">
      <c r="A50" s="2" t="s">
        <v>32</v>
      </c>
      <c r="B50" s="27" t="s">
        <v>253</v>
      </c>
      <c r="C50" s="26"/>
    </row>
    <row r="51" spans="1:13" s="2" customFormat="1" ht="15" customHeight="1" thickBot="1" x14ac:dyDescent="0.3">
      <c r="A51" s="65" t="s">
        <v>237</v>
      </c>
      <c r="B51" s="27" t="s">
        <v>254</v>
      </c>
      <c r="C51" s="26"/>
      <c r="F51" s="140" t="s">
        <v>226</v>
      </c>
      <c r="G51" s="141" t="s">
        <v>225</v>
      </c>
      <c r="H51" s="143" t="s">
        <v>227</v>
      </c>
      <c r="I51" s="144" t="s">
        <v>241</v>
      </c>
      <c r="J51" s="144" t="s">
        <v>228</v>
      </c>
      <c r="K51" s="141" t="s">
        <v>229</v>
      </c>
      <c r="L51" s="141" t="s">
        <v>242</v>
      </c>
      <c r="M51" s="142" t="s">
        <v>243</v>
      </c>
    </row>
    <row r="52" spans="1:13" s="2" customFormat="1" ht="15" customHeight="1" x14ac:dyDescent="0.25">
      <c r="A52" s="2" t="s">
        <v>238</v>
      </c>
      <c r="B52" s="27" t="s">
        <v>255</v>
      </c>
      <c r="C52" s="61" t="s">
        <v>99</v>
      </c>
      <c r="F52" s="157" t="s">
        <v>256</v>
      </c>
      <c r="G52" s="61" t="s">
        <v>257</v>
      </c>
      <c r="H52" s="61" t="s">
        <v>258</v>
      </c>
      <c r="I52" s="158" t="s">
        <v>259</v>
      </c>
      <c r="J52" s="61" t="s">
        <v>260</v>
      </c>
      <c r="K52" s="61" t="s">
        <v>260</v>
      </c>
      <c r="L52" s="61" t="s">
        <v>261</v>
      </c>
      <c r="M52" s="153" t="s">
        <v>262</v>
      </c>
    </row>
    <row r="53" spans="1:13" s="2" customFormat="1" ht="15" customHeight="1" x14ac:dyDescent="0.25">
      <c r="A53" s="2" t="s">
        <v>324</v>
      </c>
      <c r="B53" s="27" t="s">
        <v>326</v>
      </c>
      <c r="C53" s="61" t="s">
        <v>99</v>
      </c>
      <c r="F53" s="157"/>
      <c r="G53" s="61"/>
      <c r="H53" s="61"/>
      <c r="I53" s="158"/>
      <c r="J53" s="61"/>
      <c r="K53" s="61"/>
      <c r="L53" s="61"/>
      <c r="M53" s="153"/>
    </row>
    <row r="54" spans="1:13" s="2" customFormat="1" ht="33" customHeight="1" x14ac:dyDescent="0.25">
      <c r="A54" s="2" t="s">
        <v>239</v>
      </c>
      <c r="B54" s="27" t="s">
        <v>263</v>
      </c>
      <c r="C54" s="61" t="s">
        <v>99</v>
      </c>
      <c r="F54" s="157" t="s">
        <v>264</v>
      </c>
      <c r="G54" s="61" t="s">
        <v>315</v>
      </c>
      <c r="H54" s="61" t="s">
        <v>265</v>
      </c>
      <c r="I54" s="158" t="s">
        <v>266</v>
      </c>
      <c r="J54" s="61" t="s">
        <v>267</v>
      </c>
      <c r="K54" s="61" t="s">
        <v>267</v>
      </c>
      <c r="L54" s="61" t="s">
        <v>307</v>
      </c>
      <c r="M54" s="153" t="s">
        <v>268</v>
      </c>
    </row>
    <row r="55" spans="1:13" s="2" customFormat="1" ht="30.75" customHeight="1" x14ac:dyDescent="0.25">
      <c r="A55" s="2" t="s">
        <v>240</v>
      </c>
      <c r="B55" s="27" t="s">
        <v>269</v>
      </c>
      <c r="C55" s="61" t="s">
        <v>99</v>
      </c>
      <c r="F55" s="157" t="s">
        <v>270</v>
      </c>
      <c r="G55" s="61" t="s">
        <v>271</v>
      </c>
      <c r="H55" s="61" t="s">
        <v>272</v>
      </c>
      <c r="I55" s="158" t="s">
        <v>273</v>
      </c>
      <c r="J55" s="61" t="s">
        <v>274</v>
      </c>
      <c r="K55" s="61" t="s">
        <v>274</v>
      </c>
      <c r="L55" s="61" t="s">
        <v>275</v>
      </c>
      <c r="M55" s="153" t="s">
        <v>276</v>
      </c>
    </row>
    <row r="56" spans="1:13" s="2" customFormat="1" ht="16.5" customHeight="1" x14ac:dyDescent="0.25">
      <c r="A56" s="2" t="s">
        <v>230</v>
      </c>
      <c r="B56" s="27" t="s">
        <v>277</v>
      </c>
      <c r="C56" s="61" t="s">
        <v>99</v>
      </c>
      <c r="F56" s="157" t="s">
        <v>278</v>
      </c>
      <c r="G56" s="61" t="s">
        <v>279</v>
      </c>
      <c r="H56" s="61"/>
      <c r="I56" s="158" t="s">
        <v>280</v>
      </c>
      <c r="J56" s="158"/>
      <c r="K56" s="61"/>
      <c r="L56" s="61"/>
      <c r="M56" s="153" t="s">
        <v>281</v>
      </c>
    </row>
    <row r="57" spans="1:13" s="2" customFormat="1" ht="16.5" customHeight="1" x14ac:dyDescent="0.25">
      <c r="A57" s="2" t="s">
        <v>226</v>
      </c>
      <c r="B57" s="27" t="s">
        <v>282</v>
      </c>
      <c r="C57" s="61" t="s">
        <v>99</v>
      </c>
      <c r="F57" s="159" t="s">
        <v>283</v>
      </c>
      <c r="G57" s="160" t="s">
        <v>284</v>
      </c>
      <c r="H57" s="158"/>
      <c r="I57" s="158" t="s">
        <v>285</v>
      </c>
      <c r="J57" s="61"/>
      <c r="K57" s="61"/>
      <c r="L57" s="61"/>
      <c r="M57" s="153" t="s">
        <v>286</v>
      </c>
    </row>
    <row r="58" spans="1:13" s="2" customFormat="1" ht="29.25" customHeight="1" x14ac:dyDescent="0.25">
      <c r="A58" s="2" t="s">
        <v>225</v>
      </c>
      <c r="B58" s="27" t="s">
        <v>287</v>
      </c>
      <c r="C58" s="61" t="s">
        <v>99</v>
      </c>
      <c r="F58" s="157"/>
      <c r="G58" s="61"/>
      <c r="H58" s="61"/>
      <c r="I58" s="158" t="s">
        <v>288</v>
      </c>
      <c r="J58" s="61"/>
      <c r="K58" s="61"/>
      <c r="L58" s="61"/>
      <c r="M58" s="153" t="s">
        <v>289</v>
      </c>
    </row>
    <row r="59" spans="1:13" s="2" customFormat="1" ht="16.5" customHeight="1" x14ac:dyDescent="0.25">
      <c r="A59" s="2" t="s">
        <v>227</v>
      </c>
      <c r="B59" s="27" t="s">
        <v>290</v>
      </c>
      <c r="C59" s="61" t="s">
        <v>99</v>
      </c>
      <c r="F59" s="157"/>
      <c r="G59" s="61"/>
      <c r="H59" s="61"/>
      <c r="I59" s="61" t="s">
        <v>291</v>
      </c>
      <c r="J59" s="61"/>
      <c r="K59" s="61"/>
      <c r="L59" s="61"/>
      <c r="M59" s="153" t="s">
        <v>292</v>
      </c>
    </row>
    <row r="60" spans="1:13" s="2" customFormat="1" x14ac:dyDescent="0.25">
      <c r="A60" s="2" t="s">
        <v>293</v>
      </c>
      <c r="B60" s="61" t="s">
        <v>294</v>
      </c>
      <c r="C60" s="61" t="s">
        <v>99</v>
      </c>
      <c r="F60" s="157"/>
      <c r="G60" s="61"/>
      <c r="H60" s="61"/>
      <c r="I60" s="61" t="s">
        <v>295</v>
      </c>
      <c r="J60" s="61"/>
      <c r="K60" s="61"/>
      <c r="L60" s="61"/>
      <c r="M60" s="153" t="s">
        <v>296</v>
      </c>
    </row>
    <row r="61" spans="1:13" s="2" customFormat="1" x14ac:dyDescent="0.25">
      <c r="A61" s="2" t="s">
        <v>228</v>
      </c>
      <c r="B61" s="61" t="s">
        <v>297</v>
      </c>
      <c r="C61" s="61"/>
      <c r="F61" s="157"/>
      <c r="G61" s="61"/>
      <c r="H61" s="61"/>
      <c r="I61" s="61" t="s">
        <v>298</v>
      </c>
      <c r="J61" s="61"/>
      <c r="K61" s="61"/>
      <c r="L61" s="61"/>
      <c r="M61" s="153"/>
    </row>
    <row r="62" spans="1:13" s="2" customFormat="1" x14ac:dyDescent="0.25">
      <c r="A62" s="2" t="s">
        <v>229</v>
      </c>
      <c r="B62" s="61" t="s">
        <v>299</v>
      </c>
      <c r="C62" s="61" t="s">
        <v>99</v>
      </c>
      <c r="F62" s="157"/>
      <c r="G62" s="61"/>
      <c r="H62" s="61"/>
      <c r="I62" s="61" t="s">
        <v>300</v>
      </c>
      <c r="J62" s="61"/>
      <c r="K62" s="61"/>
      <c r="L62" s="61"/>
      <c r="M62" s="153"/>
    </row>
    <row r="63" spans="1:13" s="2" customFormat="1" x14ac:dyDescent="0.25">
      <c r="A63" s="1" t="s">
        <v>242</v>
      </c>
      <c r="B63" s="65" t="s">
        <v>301</v>
      </c>
      <c r="C63" s="61" t="s">
        <v>99</v>
      </c>
      <c r="F63" s="157"/>
      <c r="G63" s="61"/>
      <c r="H63" s="61"/>
      <c r="I63" s="61" t="s">
        <v>302</v>
      </c>
      <c r="J63" s="61"/>
      <c r="K63" s="61"/>
      <c r="L63" s="61"/>
      <c r="M63" s="153"/>
    </row>
    <row r="64" spans="1:13" s="2" customFormat="1" ht="15.75" thickBot="1" x14ac:dyDescent="0.3">
      <c r="A64" s="1" t="s">
        <v>243</v>
      </c>
      <c r="B64" s="65" t="s">
        <v>303</v>
      </c>
      <c r="C64" s="61" t="s">
        <v>99</v>
      </c>
      <c r="F64" s="161"/>
      <c r="G64" s="61"/>
      <c r="H64" s="61"/>
      <c r="I64" s="61" t="s">
        <v>304</v>
      </c>
      <c r="J64" s="61"/>
      <c r="K64" s="61"/>
      <c r="L64" s="61"/>
      <c r="M64" s="153"/>
    </row>
    <row r="65" spans="1:16" s="2" customFormat="1" ht="21" customHeight="1" thickBot="1" x14ac:dyDescent="0.3">
      <c r="A65" s="150" t="s">
        <v>111</v>
      </c>
      <c r="B65" s="151"/>
      <c r="C65" s="162"/>
      <c r="D65" s="163"/>
      <c r="F65" s="164"/>
      <c r="G65" s="62"/>
      <c r="H65" s="62"/>
      <c r="I65" s="62" t="s">
        <v>305</v>
      </c>
      <c r="J65" s="62"/>
      <c r="K65" s="62"/>
      <c r="L65" s="62"/>
      <c r="M65" s="165"/>
    </row>
    <row r="66" spans="1:16" s="2" customFormat="1" ht="30" x14ac:dyDescent="0.25">
      <c r="A66" s="64" t="s">
        <v>37</v>
      </c>
      <c r="B66" s="27" t="s">
        <v>112</v>
      </c>
      <c r="C66" s="26"/>
    </row>
    <row r="67" spans="1:16" s="2" customFormat="1" ht="27.75" customHeight="1" x14ac:dyDescent="0.25">
      <c r="A67" s="64" t="s">
        <v>38</v>
      </c>
      <c r="B67" s="27" t="s">
        <v>113</v>
      </c>
      <c r="C67" s="26"/>
    </row>
    <row r="68" spans="1:16" s="2" customFormat="1" ht="18" customHeight="1" thickBot="1" x14ac:dyDescent="0.3">
      <c r="A68" s="68" t="s">
        <v>43</v>
      </c>
      <c r="B68" s="69" t="s">
        <v>114</v>
      </c>
      <c r="C68" s="62"/>
      <c r="D68" s="62"/>
    </row>
    <row r="69" spans="1:16" ht="15.75" thickBot="1" x14ac:dyDescent="0.3">
      <c r="B69" s="31"/>
      <c r="C69" s="5"/>
      <c r="D69" s="5"/>
      <c r="H69" s="1"/>
      <c r="I69" s="1"/>
      <c r="J69" s="1"/>
      <c r="K69" s="1"/>
      <c r="L69" s="1"/>
      <c r="M69" s="1"/>
      <c r="N69" s="1"/>
      <c r="O69" s="1"/>
      <c r="P69" s="1"/>
    </row>
    <row r="70" spans="1:16" s="160" customFormat="1" ht="15.75" thickBot="1" x14ac:dyDescent="0.3">
      <c r="A70" s="166" t="s">
        <v>115</v>
      </c>
      <c r="B70" s="167"/>
      <c r="C70" s="168"/>
      <c r="D70" s="168"/>
      <c r="G70" s="158"/>
      <c r="H70" s="158"/>
      <c r="I70" s="158"/>
      <c r="J70" s="158"/>
      <c r="K70" s="158"/>
      <c r="L70" s="158"/>
      <c r="M70" s="158"/>
      <c r="N70" s="158"/>
      <c r="O70" s="158"/>
      <c r="P70" s="158"/>
    </row>
    <row r="71" spans="1:16" x14ac:dyDescent="0.25">
      <c r="A71" s="169" t="s">
        <v>41</v>
      </c>
      <c r="B71" s="31" t="s">
        <v>116</v>
      </c>
      <c r="C71" s="5"/>
      <c r="G71" s="1"/>
      <c r="H71" s="1"/>
      <c r="I71" s="1"/>
      <c r="J71" s="1"/>
      <c r="K71" s="1"/>
      <c r="L71" s="1"/>
      <c r="M71" s="1"/>
      <c r="N71" s="1"/>
      <c r="O71" s="1"/>
      <c r="P71" s="1"/>
    </row>
    <row r="72" spans="1:16" x14ac:dyDescent="0.25">
      <c r="A72" s="169" t="s">
        <v>42</v>
      </c>
      <c r="B72" s="31" t="s">
        <v>117</v>
      </c>
      <c r="C72" s="5"/>
      <c r="G72" s="1"/>
      <c r="H72" s="1"/>
      <c r="I72" s="1"/>
      <c r="J72" s="1"/>
      <c r="K72" s="1"/>
      <c r="L72" s="1"/>
      <c r="M72" s="1"/>
      <c r="N72" s="1"/>
      <c r="O72" s="1"/>
      <c r="P72" s="1"/>
    </row>
    <row r="73" spans="1:16" x14ac:dyDescent="0.25">
      <c r="A73" s="169" t="s">
        <v>43</v>
      </c>
      <c r="B73" s="36" t="s">
        <v>118</v>
      </c>
      <c r="C73" s="5"/>
      <c r="G73" s="1"/>
      <c r="H73" s="1"/>
      <c r="I73" s="1"/>
      <c r="J73" s="1"/>
      <c r="K73" s="1"/>
      <c r="L73" s="1"/>
      <c r="M73" s="1"/>
      <c r="N73" s="1"/>
      <c r="O73" s="1"/>
      <c r="P73" s="1"/>
    </row>
    <row r="74" spans="1:16" x14ac:dyDescent="0.25">
      <c r="A74" s="169" t="s">
        <v>44</v>
      </c>
      <c r="B74" s="31" t="s">
        <v>119</v>
      </c>
      <c r="C74" s="5"/>
      <c r="G74" s="1"/>
      <c r="H74" s="1"/>
      <c r="I74" s="1"/>
      <c r="J74" s="1"/>
      <c r="K74" s="1"/>
      <c r="L74" s="1"/>
      <c r="M74" s="1"/>
      <c r="N74" s="1"/>
      <c r="O74" s="1"/>
      <c r="P74" s="1"/>
    </row>
    <row r="75" spans="1:16" ht="18" customHeight="1" x14ac:dyDescent="0.25">
      <c r="A75" s="170" t="s">
        <v>45</v>
      </c>
      <c r="B75" s="36" t="s">
        <v>121</v>
      </c>
      <c r="C75" s="5"/>
      <c r="G75" s="1"/>
      <c r="H75" s="1"/>
      <c r="I75" s="1"/>
      <c r="J75" s="1"/>
      <c r="K75" s="1"/>
      <c r="L75" s="1"/>
      <c r="M75" s="1"/>
      <c r="N75" s="1"/>
      <c r="O75" s="1"/>
      <c r="P75" s="1"/>
    </row>
    <row r="76" spans="1:16" ht="30" x14ac:dyDescent="0.25">
      <c r="A76" s="171" t="s">
        <v>122</v>
      </c>
      <c r="B76" s="30" t="s">
        <v>123</v>
      </c>
      <c r="C76" s="5"/>
      <c r="G76" s="1"/>
      <c r="H76" s="1"/>
      <c r="I76" s="1"/>
      <c r="J76" s="1"/>
      <c r="K76" s="1"/>
      <c r="L76" s="1"/>
      <c r="M76" s="1"/>
      <c r="N76" s="1"/>
      <c r="O76" s="1"/>
      <c r="P76" s="1"/>
    </row>
    <row r="77" spans="1:16" ht="30" x14ac:dyDescent="0.25">
      <c r="A77" s="171" t="s">
        <v>47</v>
      </c>
      <c r="B77" s="30" t="s">
        <v>124</v>
      </c>
      <c r="C77" s="5"/>
      <c r="G77" s="1"/>
      <c r="H77" s="1"/>
      <c r="I77" s="1"/>
      <c r="J77" s="1"/>
      <c r="K77" s="1"/>
      <c r="L77" s="1"/>
      <c r="M77" s="1"/>
      <c r="N77" s="1"/>
      <c r="O77" s="1"/>
      <c r="P77" s="1"/>
    </row>
    <row r="78" spans="1:16" x14ac:dyDescent="0.25">
      <c r="A78" s="171" t="s">
        <v>48</v>
      </c>
      <c r="B78" s="11" t="s">
        <v>125</v>
      </c>
      <c r="C78" s="5" t="s">
        <v>126</v>
      </c>
      <c r="G78" s="1"/>
      <c r="H78" s="1"/>
      <c r="I78" s="1"/>
      <c r="J78" s="1"/>
      <c r="K78" s="1"/>
      <c r="L78" s="1"/>
      <c r="M78" s="1"/>
      <c r="N78" s="1"/>
      <c r="O78" s="1"/>
      <c r="P78" s="1"/>
    </row>
    <row r="79" spans="1:16" x14ac:dyDescent="0.25">
      <c r="A79" s="171" t="s">
        <v>49</v>
      </c>
      <c r="B79" s="11" t="s">
        <v>127</v>
      </c>
      <c r="C79" s="5" t="s">
        <v>128</v>
      </c>
      <c r="G79" s="1"/>
      <c r="H79" s="1"/>
      <c r="I79" s="1"/>
      <c r="J79" s="1"/>
      <c r="K79" s="1"/>
      <c r="L79" s="1"/>
      <c r="M79" s="1"/>
      <c r="N79" s="1"/>
      <c r="O79" s="1"/>
      <c r="P79" s="1"/>
    </row>
    <row r="80" spans="1:16" x14ac:dyDescent="0.25">
      <c r="A80" s="170" t="s">
        <v>50</v>
      </c>
      <c r="B80" s="32" t="s">
        <v>130</v>
      </c>
      <c r="C80" s="5"/>
      <c r="G80" s="1"/>
      <c r="H80" s="1"/>
      <c r="I80" s="1"/>
      <c r="J80" s="1"/>
      <c r="K80" s="1"/>
      <c r="L80" s="1"/>
      <c r="M80" s="1"/>
      <c r="N80" s="1"/>
      <c r="O80" s="1"/>
      <c r="P80" s="1"/>
    </row>
    <row r="81" spans="1:16" ht="30" x14ac:dyDescent="0.25">
      <c r="A81" s="172" t="s">
        <v>51</v>
      </c>
      <c r="B81" s="32" t="s">
        <v>306</v>
      </c>
      <c r="G81" s="1"/>
      <c r="H81" s="1"/>
      <c r="I81" s="1"/>
      <c r="J81" s="1"/>
      <c r="K81" s="1"/>
      <c r="L81" s="1"/>
      <c r="M81" s="1"/>
      <c r="N81" s="1"/>
      <c r="O81" s="1"/>
      <c r="P81" s="1"/>
    </row>
    <row r="82" spans="1:16" ht="30" x14ac:dyDescent="0.25">
      <c r="A82" s="172" t="s">
        <v>52</v>
      </c>
      <c r="B82" s="32" t="s">
        <v>93</v>
      </c>
    </row>
    <row r="83" spans="1:16" x14ac:dyDescent="0.25">
      <c r="A83" s="169" t="s">
        <v>53</v>
      </c>
      <c r="B83" s="11" t="s">
        <v>131</v>
      </c>
    </row>
    <row r="84" spans="1:16" x14ac:dyDescent="0.25">
      <c r="A84" s="169" t="s">
        <v>54</v>
      </c>
      <c r="B84" s="11" t="s">
        <v>132</v>
      </c>
    </row>
    <row r="85" spans="1:16" x14ac:dyDescent="0.25">
      <c r="A85" s="30" t="s">
        <v>317</v>
      </c>
      <c r="B85" s="30" t="s">
        <v>133</v>
      </c>
    </row>
    <row r="86" spans="1:16" x14ac:dyDescent="0.25">
      <c r="A86" s="30" t="s">
        <v>318</v>
      </c>
      <c r="B86" s="30" t="s">
        <v>134</v>
      </c>
    </row>
    <row r="87" spans="1:16" x14ac:dyDescent="0.25">
      <c r="A87" s="30" t="s">
        <v>319</v>
      </c>
      <c r="B87" s="30" t="s">
        <v>135</v>
      </c>
    </row>
    <row r="88" spans="1:16" x14ac:dyDescent="0.25">
      <c r="A88" s="30" t="s">
        <v>320</v>
      </c>
      <c r="B88" s="30" t="s">
        <v>136</v>
      </c>
    </row>
    <row r="89" spans="1:16" x14ac:dyDescent="0.25">
      <c r="A89" s="30" t="s">
        <v>59</v>
      </c>
      <c r="B89" s="30" t="s">
        <v>137</v>
      </c>
    </row>
    <row r="90" spans="1:16" x14ac:dyDescent="0.25">
      <c r="A90" s="30" t="s">
        <v>60</v>
      </c>
      <c r="B90" s="30" t="s">
        <v>138</v>
      </c>
    </row>
    <row r="92" spans="1:16" x14ac:dyDescent="0.25">
      <c r="A92" s="37" t="s">
        <v>139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25" workbookViewId="0">
      <selection activeCell="G54" sqref="G54"/>
    </sheetView>
  </sheetViews>
  <sheetFormatPr defaultColWidth="11.42578125" defaultRowHeight="15" x14ac:dyDescent="0.25"/>
  <cols>
    <col min="3" max="3" width="13.42578125" style="16" customWidth="1"/>
    <col min="4" max="4" width="6.140625" style="17" customWidth="1"/>
    <col min="5" max="5" width="11.42578125" style="17" customWidth="1"/>
    <col min="6" max="6" width="9.85546875" style="17" customWidth="1"/>
    <col min="7" max="7" width="87" customWidth="1"/>
  </cols>
  <sheetData>
    <row r="1" spans="1:7" x14ac:dyDescent="0.25">
      <c r="A1" t="s">
        <v>140</v>
      </c>
      <c r="B1" t="s">
        <v>141</v>
      </c>
      <c r="C1" s="16" t="s">
        <v>142</v>
      </c>
      <c r="D1" s="17" t="s">
        <v>143</v>
      </c>
      <c r="E1" s="17" t="s">
        <v>144</v>
      </c>
      <c r="F1" s="17" t="s">
        <v>145</v>
      </c>
    </row>
    <row r="2" spans="1:7" s="18" customFormat="1" x14ac:dyDescent="0.25">
      <c r="A2" s="18">
        <v>1</v>
      </c>
      <c r="B2" s="18" t="s">
        <v>146</v>
      </c>
      <c r="C2" s="19">
        <v>42163</v>
      </c>
      <c r="D2" s="20" t="str">
        <f ca="1">IF(AND(C2&lt;&gt;"",B2&lt;&gt;"Resolved"),TODAY()-C2,"")</f>
        <v/>
      </c>
      <c r="E2" s="20" t="s">
        <v>147</v>
      </c>
      <c r="F2" s="20" t="s">
        <v>148</v>
      </c>
      <c r="G2" s="18" t="s">
        <v>149</v>
      </c>
    </row>
    <row r="3" spans="1:7" s="18" customFormat="1" x14ac:dyDescent="0.25">
      <c r="A3" s="18">
        <f>A2+1</f>
        <v>2</v>
      </c>
      <c r="B3" s="18" t="s">
        <v>146</v>
      </c>
      <c r="C3" s="19">
        <v>42163</v>
      </c>
      <c r="D3" s="20" t="str">
        <f t="shared" ref="D3:D41" ca="1" si="0">IF(AND(C3&lt;&gt;"",B3&lt;&gt;"Resolved"),TODAY()-C3,"")</f>
        <v/>
      </c>
      <c r="E3" s="20" t="s">
        <v>147</v>
      </c>
      <c r="F3" s="20" t="s">
        <v>148</v>
      </c>
      <c r="G3" s="18" t="s">
        <v>150</v>
      </c>
    </row>
    <row r="4" spans="1:7" s="18" customFormat="1" x14ac:dyDescent="0.25">
      <c r="A4" s="18">
        <v>3</v>
      </c>
      <c r="B4" s="18" t="s">
        <v>146</v>
      </c>
      <c r="C4" s="19">
        <v>42170</v>
      </c>
      <c r="D4" s="20" t="str">
        <f t="shared" ca="1" si="0"/>
        <v/>
      </c>
      <c r="E4" s="20" t="s">
        <v>151</v>
      </c>
      <c r="F4" s="20" t="s">
        <v>148</v>
      </c>
      <c r="G4" s="18" t="s">
        <v>152</v>
      </c>
    </row>
    <row r="5" spans="1:7" s="18" customFormat="1" x14ac:dyDescent="0.25">
      <c r="A5" s="18">
        <v>4</v>
      </c>
      <c r="B5" s="18" t="s">
        <v>146</v>
      </c>
      <c r="C5" s="19">
        <v>42170</v>
      </c>
      <c r="D5" s="20" t="str">
        <f t="shared" ca="1" si="0"/>
        <v/>
      </c>
      <c r="E5" s="20" t="s">
        <v>151</v>
      </c>
      <c r="F5" s="20" t="s">
        <v>148</v>
      </c>
      <c r="G5" s="18" t="s">
        <v>153</v>
      </c>
    </row>
    <row r="6" spans="1:7" s="18" customFormat="1" x14ac:dyDescent="0.25">
      <c r="A6" s="18">
        <v>5</v>
      </c>
      <c r="B6" s="18" t="s">
        <v>146</v>
      </c>
      <c r="C6" s="19">
        <v>42170</v>
      </c>
      <c r="D6" s="20" t="str">
        <f t="shared" ca="1" si="0"/>
        <v/>
      </c>
      <c r="E6" s="20" t="s">
        <v>151</v>
      </c>
      <c r="F6" s="20" t="s">
        <v>148</v>
      </c>
      <c r="G6" s="18" t="s">
        <v>154</v>
      </c>
    </row>
    <row r="7" spans="1:7" s="21" customFormat="1" ht="28.5" customHeight="1" x14ac:dyDescent="0.25">
      <c r="A7" s="21">
        <v>6</v>
      </c>
      <c r="B7" s="21" t="s">
        <v>155</v>
      </c>
      <c r="C7" s="22">
        <v>42170</v>
      </c>
      <c r="D7" s="23">
        <f ca="1">IF(AND(C7&lt;&gt;"",B7&lt;&gt;"Resolved"),TODAY()-C7,"")</f>
        <v>660</v>
      </c>
      <c r="E7" s="23" t="s">
        <v>151</v>
      </c>
      <c r="F7" s="23"/>
      <c r="G7" s="41" t="s">
        <v>156</v>
      </c>
    </row>
    <row r="8" spans="1:7" x14ac:dyDescent="0.25">
      <c r="G8" s="24" t="s">
        <v>157</v>
      </c>
    </row>
    <row r="9" spans="1:7" s="43" customFormat="1" ht="30" x14ac:dyDescent="0.25">
      <c r="A9" s="43">
        <v>7</v>
      </c>
      <c r="B9" s="43" t="s">
        <v>155</v>
      </c>
      <c r="C9" s="44">
        <v>42170</v>
      </c>
      <c r="D9" s="45">
        <f t="shared" ca="1" si="0"/>
        <v>660</v>
      </c>
      <c r="E9" s="45" t="s">
        <v>151</v>
      </c>
      <c r="F9" s="45" t="s">
        <v>147</v>
      </c>
      <c r="G9" s="46" t="s">
        <v>158</v>
      </c>
    </row>
    <row r="10" spans="1:7" s="18" customFormat="1" ht="30" x14ac:dyDescent="0.25">
      <c r="C10" s="19"/>
      <c r="D10" s="20" t="str">
        <f ca="1">IF(AND(C10&lt;&gt;"",B10&lt;&gt;"Resolved"),TODAY()-C10,"")</f>
        <v/>
      </c>
      <c r="E10" s="20"/>
      <c r="F10" s="20"/>
      <c r="G10" s="47" t="s">
        <v>159</v>
      </c>
    </row>
    <row r="11" spans="1:7" s="18" customFormat="1" ht="30" x14ac:dyDescent="0.25">
      <c r="C11" s="19"/>
      <c r="D11" s="20" t="str">
        <f t="shared" ca="1" si="0"/>
        <v/>
      </c>
      <c r="E11" s="20"/>
      <c r="F11" s="20"/>
      <c r="G11" s="47" t="s">
        <v>160</v>
      </c>
    </row>
    <row r="12" spans="1:7" s="38" customFormat="1" x14ac:dyDescent="0.25">
      <c r="A12" s="38">
        <v>8</v>
      </c>
      <c r="B12" s="38" t="s">
        <v>146</v>
      </c>
      <c r="C12" s="39">
        <v>42279</v>
      </c>
      <c r="D12" s="40" t="str">
        <f t="shared" ca="1" si="0"/>
        <v/>
      </c>
      <c r="E12" s="40" t="s">
        <v>148</v>
      </c>
      <c r="F12" s="40" t="s">
        <v>148</v>
      </c>
      <c r="G12" s="38" t="s">
        <v>161</v>
      </c>
    </row>
    <row r="13" spans="1:7" s="38" customFormat="1" ht="30" x14ac:dyDescent="0.25">
      <c r="C13" s="39"/>
      <c r="D13" s="40"/>
      <c r="E13" s="40"/>
      <c r="F13" s="40"/>
      <c r="G13" s="63" t="s">
        <v>162</v>
      </c>
    </row>
    <row r="14" spans="1:7" s="18" customFormat="1" x14ac:dyDescent="0.25">
      <c r="A14" s="18">
        <f>A12+1</f>
        <v>9</v>
      </c>
      <c r="B14" s="18" t="s">
        <v>146</v>
      </c>
      <c r="C14" s="19"/>
      <c r="D14" s="20" t="str">
        <f t="shared" ca="1" si="0"/>
        <v/>
      </c>
      <c r="E14" s="20" t="s">
        <v>147</v>
      </c>
      <c r="F14" s="20" t="s">
        <v>147</v>
      </c>
      <c r="G14" s="18" t="s">
        <v>163</v>
      </c>
    </row>
    <row r="15" spans="1:7" s="18" customFormat="1" x14ac:dyDescent="0.25">
      <c r="A15" s="18">
        <f>A14+1</f>
        <v>10</v>
      </c>
      <c r="B15" s="18" t="s">
        <v>146</v>
      </c>
      <c r="C15" s="19"/>
      <c r="D15" s="20" t="str">
        <f t="shared" ca="1" si="0"/>
        <v/>
      </c>
      <c r="E15" s="20" t="s">
        <v>147</v>
      </c>
      <c r="F15" s="20" t="s">
        <v>148</v>
      </c>
      <c r="G15" s="18" t="s">
        <v>164</v>
      </c>
    </row>
    <row r="16" spans="1:7" s="18" customFormat="1" x14ac:dyDescent="0.25">
      <c r="A16" s="18">
        <f>A15+1</f>
        <v>11</v>
      </c>
      <c r="B16" s="18" t="s">
        <v>146</v>
      </c>
      <c r="C16" s="19"/>
      <c r="D16" s="20" t="str">
        <f t="shared" ca="1" si="0"/>
        <v/>
      </c>
      <c r="E16" s="20" t="s">
        <v>147</v>
      </c>
      <c r="F16" s="20" t="s">
        <v>147</v>
      </c>
      <c r="G16" s="18" t="s">
        <v>165</v>
      </c>
    </row>
    <row r="17" spans="1:7" s="18" customFormat="1" x14ac:dyDescent="0.25">
      <c r="A17" s="18">
        <f>A16+1</f>
        <v>12</v>
      </c>
      <c r="B17" s="18" t="s">
        <v>146</v>
      </c>
      <c r="C17" s="19"/>
      <c r="D17" s="20" t="str">
        <f t="shared" ca="1" si="0"/>
        <v/>
      </c>
      <c r="E17" s="20" t="s">
        <v>147</v>
      </c>
      <c r="F17" s="20" t="s">
        <v>148</v>
      </c>
      <c r="G17" s="18" t="s">
        <v>166</v>
      </c>
    </row>
    <row r="18" spans="1:7" s="18" customFormat="1" x14ac:dyDescent="0.25">
      <c r="A18" s="18">
        <f>A17+1</f>
        <v>13</v>
      </c>
      <c r="B18" s="18" t="s">
        <v>146</v>
      </c>
      <c r="C18" s="19"/>
      <c r="D18" s="20" t="str">
        <f t="shared" ca="1" si="0"/>
        <v/>
      </c>
      <c r="E18" s="20" t="s">
        <v>147</v>
      </c>
      <c r="F18" s="20" t="s">
        <v>148</v>
      </c>
      <c r="G18" s="18" t="s">
        <v>167</v>
      </c>
    </row>
    <row r="19" spans="1:7" s="18" customFormat="1" x14ac:dyDescent="0.25">
      <c r="C19" s="19"/>
      <c r="D19" s="20"/>
      <c r="E19" s="20"/>
      <c r="F19" s="20"/>
      <c r="G19" s="18" t="s">
        <v>168</v>
      </c>
    </row>
    <row r="20" spans="1:7" s="18" customFormat="1" x14ac:dyDescent="0.25">
      <c r="A20" s="18">
        <f>A18+1</f>
        <v>14</v>
      </c>
      <c r="B20" s="18" t="s">
        <v>146</v>
      </c>
      <c r="C20" s="19"/>
      <c r="D20" s="20" t="str">
        <f t="shared" ca="1" si="0"/>
        <v/>
      </c>
      <c r="E20" s="20" t="s">
        <v>147</v>
      </c>
      <c r="F20" s="20" t="s">
        <v>148</v>
      </c>
      <c r="G20" s="18" t="s">
        <v>169</v>
      </c>
    </row>
    <row r="21" spans="1:7" s="18" customFormat="1" x14ac:dyDescent="0.25">
      <c r="C21" s="19"/>
      <c r="D21" s="20"/>
      <c r="E21" s="20"/>
      <c r="F21" s="20" t="s">
        <v>147</v>
      </c>
      <c r="G21" s="18" t="s">
        <v>170</v>
      </c>
    </row>
    <row r="22" spans="1:7" s="18" customFormat="1" ht="60" x14ac:dyDescent="0.25">
      <c r="C22" s="19"/>
      <c r="D22" s="20"/>
      <c r="E22" s="20"/>
      <c r="F22" s="18" t="s">
        <v>147</v>
      </c>
      <c r="G22" s="47" t="s">
        <v>171</v>
      </c>
    </row>
    <row r="23" spans="1:7" s="18" customFormat="1" x14ac:dyDescent="0.25">
      <c r="A23" s="18">
        <f>A20+1</f>
        <v>15</v>
      </c>
      <c r="B23" s="18" t="s">
        <v>146</v>
      </c>
      <c r="C23" s="19"/>
      <c r="D23" s="20" t="str">
        <f t="shared" ca="1" si="0"/>
        <v/>
      </c>
      <c r="E23" s="20" t="s">
        <v>147</v>
      </c>
      <c r="F23" s="20" t="s">
        <v>148</v>
      </c>
      <c r="G23" s="18" t="s">
        <v>172</v>
      </c>
    </row>
    <row r="24" spans="1:7" s="18" customFormat="1" x14ac:dyDescent="0.25">
      <c r="C24" s="19"/>
      <c r="D24" s="20"/>
      <c r="E24" s="20"/>
      <c r="F24" s="20" t="s">
        <v>147</v>
      </c>
      <c r="G24" s="18" t="s">
        <v>173</v>
      </c>
    </row>
    <row r="25" spans="1:7" s="18" customFormat="1" x14ac:dyDescent="0.25">
      <c r="C25" s="59"/>
      <c r="D25" s="20"/>
      <c r="E25" s="20"/>
      <c r="F25" s="20"/>
      <c r="G25" s="18" t="s">
        <v>174</v>
      </c>
    </row>
    <row r="26" spans="1:7" s="18" customFormat="1" x14ac:dyDescent="0.25">
      <c r="C26" s="59"/>
      <c r="D26" s="20"/>
      <c r="E26" s="20"/>
      <c r="F26" s="20"/>
      <c r="G26" s="18" t="s">
        <v>175</v>
      </c>
    </row>
    <row r="27" spans="1:7" s="18" customFormat="1" x14ac:dyDescent="0.25">
      <c r="C27" s="19"/>
      <c r="D27" s="20"/>
      <c r="E27" s="20"/>
      <c r="F27" s="20"/>
      <c r="G27" s="18" t="s">
        <v>176</v>
      </c>
    </row>
    <row r="28" spans="1:7" s="18" customFormat="1" x14ac:dyDescent="0.25">
      <c r="C28" s="19"/>
      <c r="D28" s="20"/>
      <c r="E28" s="20"/>
      <c r="F28" s="20"/>
      <c r="G28" s="18" t="s">
        <v>177</v>
      </c>
    </row>
    <row r="29" spans="1:7" s="18" customFormat="1" x14ac:dyDescent="0.25">
      <c r="A29" s="18">
        <f>A23+1</f>
        <v>16</v>
      </c>
      <c r="B29" s="18" t="s">
        <v>146</v>
      </c>
      <c r="C29" s="19"/>
      <c r="D29" s="20" t="str">
        <f t="shared" ca="1" si="0"/>
        <v/>
      </c>
      <c r="E29" s="20" t="s">
        <v>147</v>
      </c>
      <c r="F29" s="20" t="s">
        <v>148</v>
      </c>
      <c r="G29" s="18" t="s">
        <v>178</v>
      </c>
    </row>
    <row r="30" spans="1:7" s="18" customFormat="1" x14ac:dyDescent="0.25">
      <c r="C30" s="19"/>
      <c r="D30" s="20"/>
      <c r="E30" s="20"/>
      <c r="F30" s="20"/>
      <c r="G30" s="18" t="s">
        <v>179</v>
      </c>
    </row>
    <row r="31" spans="1:7" s="18" customFormat="1" x14ac:dyDescent="0.25">
      <c r="A31" s="18">
        <f>A29+1</f>
        <v>17</v>
      </c>
      <c r="B31" s="18" t="s">
        <v>146</v>
      </c>
      <c r="C31" s="19"/>
      <c r="D31" s="20" t="str">
        <f t="shared" ca="1" si="0"/>
        <v/>
      </c>
      <c r="E31" s="20" t="s">
        <v>147</v>
      </c>
      <c r="F31" s="20" t="s">
        <v>148</v>
      </c>
      <c r="G31" s="18" t="s">
        <v>180</v>
      </c>
    </row>
    <row r="32" spans="1:7" s="18" customFormat="1" x14ac:dyDescent="0.25">
      <c r="C32" s="19"/>
      <c r="D32" s="20"/>
      <c r="E32" s="20"/>
      <c r="F32" s="20"/>
      <c r="G32" s="18" t="s">
        <v>181</v>
      </c>
    </row>
    <row r="33" spans="1:7" s="18" customFormat="1" x14ac:dyDescent="0.25">
      <c r="A33" s="18">
        <f>A31+1</f>
        <v>18</v>
      </c>
      <c r="B33" s="18" t="s">
        <v>146</v>
      </c>
      <c r="C33" s="19"/>
      <c r="D33" s="20" t="str">
        <f t="shared" ca="1" si="0"/>
        <v/>
      </c>
      <c r="E33" s="20" t="s">
        <v>147</v>
      </c>
      <c r="F33" s="20" t="s">
        <v>148</v>
      </c>
      <c r="G33" s="18" t="s">
        <v>182</v>
      </c>
    </row>
    <row r="34" spans="1:7" s="18" customFormat="1" x14ac:dyDescent="0.25">
      <c r="A34" s="18">
        <v>19</v>
      </c>
      <c r="B34" s="18" t="s">
        <v>146</v>
      </c>
      <c r="D34" s="20" t="str">
        <f t="shared" ca="1" si="0"/>
        <v/>
      </c>
      <c r="E34" s="18" t="s">
        <v>148</v>
      </c>
      <c r="F34" s="18" t="s">
        <v>147</v>
      </c>
      <c r="G34" s="18" t="s">
        <v>183</v>
      </c>
    </row>
    <row r="35" spans="1:7" s="24" customFormat="1" x14ac:dyDescent="0.25">
      <c r="A35" s="24">
        <v>20</v>
      </c>
      <c r="B35" s="24" t="s">
        <v>184</v>
      </c>
      <c r="D35" s="25" t="str">
        <f t="shared" ca="1" si="0"/>
        <v/>
      </c>
      <c r="E35" s="25" t="s">
        <v>148</v>
      </c>
      <c r="F35" s="24" t="s">
        <v>147</v>
      </c>
      <c r="G35" s="24" t="s">
        <v>185</v>
      </c>
    </row>
    <row r="36" spans="1:7" s="24" customFormat="1" x14ac:dyDescent="0.25">
      <c r="D36" s="25"/>
      <c r="E36" s="25"/>
      <c r="G36" s="24" t="s">
        <v>186</v>
      </c>
    </row>
    <row r="37" spans="1:7" s="18" customFormat="1" x14ac:dyDescent="0.25">
      <c r="A37" s="18">
        <v>21</v>
      </c>
      <c r="B37" s="18" t="s">
        <v>146</v>
      </c>
      <c r="D37" s="20" t="str">
        <f t="shared" ca="1" si="0"/>
        <v/>
      </c>
      <c r="E37" s="20" t="s">
        <v>148</v>
      </c>
      <c r="F37" s="18" t="s">
        <v>147</v>
      </c>
      <c r="G37" s="18" t="s">
        <v>187</v>
      </c>
    </row>
    <row r="38" spans="1:7" s="18" customFormat="1" x14ac:dyDescent="0.25">
      <c r="A38" s="18">
        <v>22</v>
      </c>
      <c r="B38" s="18" t="s">
        <v>146</v>
      </c>
      <c r="D38" s="20" t="str">
        <f t="shared" ca="1" si="0"/>
        <v/>
      </c>
      <c r="E38" s="18" t="s">
        <v>147</v>
      </c>
      <c r="F38" s="18" t="s">
        <v>148</v>
      </c>
      <c r="G38" s="18" t="s">
        <v>188</v>
      </c>
    </row>
    <row r="39" spans="1:7" s="18" customFormat="1" x14ac:dyDescent="0.25">
      <c r="A39" s="18">
        <v>23</v>
      </c>
      <c r="C39" s="19">
        <v>42522</v>
      </c>
      <c r="D39" s="20"/>
      <c r="E39" s="18" t="s">
        <v>147</v>
      </c>
      <c r="F39" s="18" t="s">
        <v>148</v>
      </c>
      <c r="G39" s="18" t="s">
        <v>189</v>
      </c>
    </row>
    <row r="40" spans="1:7" s="18" customFormat="1" x14ac:dyDescent="0.25">
      <c r="A40" s="18">
        <v>24</v>
      </c>
      <c r="C40" s="19">
        <v>42523</v>
      </c>
      <c r="D40" s="20"/>
      <c r="E40" s="18" t="s">
        <v>151</v>
      </c>
      <c r="G40" s="18" t="s">
        <v>190</v>
      </c>
    </row>
    <row r="41" spans="1:7" s="18" customFormat="1" x14ac:dyDescent="0.25">
      <c r="D41" s="20" t="str">
        <f t="shared" ca="1" si="0"/>
        <v/>
      </c>
      <c r="E41" s="20"/>
      <c r="G41" s="18" t="s">
        <v>191</v>
      </c>
    </row>
    <row r="42" spans="1:7" s="18" customFormat="1" x14ac:dyDescent="0.25">
      <c r="A42" s="18">
        <v>25</v>
      </c>
      <c r="C42" s="19"/>
      <c r="D42" s="20"/>
      <c r="E42" s="18" t="s">
        <v>147</v>
      </c>
      <c r="F42" s="20" t="s">
        <v>148</v>
      </c>
      <c r="G42" s="18" t="s">
        <v>192</v>
      </c>
    </row>
    <row r="43" spans="1:7" s="18" customFormat="1" x14ac:dyDescent="0.25">
      <c r="A43" s="18">
        <v>26</v>
      </c>
      <c r="C43" s="19"/>
      <c r="D43" s="20"/>
      <c r="E43" s="20"/>
      <c r="F43" s="20" t="s">
        <v>148</v>
      </c>
      <c r="G43" s="18" t="s">
        <v>193</v>
      </c>
    </row>
    <row r="44" spans="1:7" s="55" customFormat="1" x14ac:dyDescent="0.25">
      <c r="A44" s="55">
        <v>27</v>
      </c>
      <c r="B44" s="55" t="s">
        <v>224</v>
      </c>
      <c r="C44" s="57"/>
      <c r="D44" s="56"/>
      <c r="E44" s="56" t="s">
        <v>147</v>
      </c>
      <c r="F44" s="56" t="s">
        <v>148</v>
      </c>
      <c r="G44" s="55" t="s">
        <v>194</v>
      </c>
    </row>
    <row r="45" spans="1:7" s="18" customFormat="1" ht="45" x14ac:dyDescent="0.25">
      <c r="A45" s="18">
        <v>28</v>
      </c>
      <c r="C45" s="19"/>
      <c r="D45" s="20"/>
      <c r="E45" s="20" t="s">
        <v>147</v>
      </c>
      <c r="F45" s="20"/>
      <c r="G45" s="47" t="s">
        <v>195</v>
      </c>
    </row>
    <row r="46" spans="1:7" s="18" customFormat="1" x14ac:dyDescent="0.25">
      <c r="A46" s="18">
        <v>29</v>
      </c>
      <c r="B46" s="18" t="s">
        <v>224</v>
      </c>
      <c r="C46" s="19">
        <v>42480</v>
      </c>
      <c r="D46" s="20"/>
      <c r="E46" s="20" t="s">
        <v>147</v>
      </c>
      <c r="F46" s="20"/>
      <c r="G46" s="18" t="s">
        <v>311</v>
      </c>
    </row>
    <row r="47" spans="1:7" s="18" customFormat="1" x14ac:dyDescent="0.25">
      <c r="A47" s="18">
        <v>30</v>
      </c>
      <c r="B47" s="18" t="s">
        <v>224</v>
      </c>
      <c r="C47" s="19">
        <v>42480</v>
      </c>
      <c r="D47" s="20"/>
      <c r="E47" s="20" t="s">
        <v>147</v>
      </c>
      <c r="F47" s="20"/>
      <c r="G47" s="18" t="s">
        <v>312</v>
      </c>
    </row>
    <row r="48" spans="1:7" s="174" customFormat="1" x14ac:dyDescent="0.25">
      <c r="A48" s="174">
        <v>31</v>
      </c>
      <c r="B48" s="174" t="s">
        <v>224</v>
      </c>
      <c r="C48" s="175"/>
      <c r="D48" s="176"/>
      <c r="E48" s="176" t="s">
        <v>147</v>
      </c>
      <c r="F48" s="176" t="s">
        <v>147</v>
      </c>
      <c r="G48" s="174" t="s">
        <v>231</v>
      </c>
    </row>
    <row r="49" spans="1:7" s="174" customFormat="1" x14ac:dyDescent="0.25">
      <c r="C49" s="175"/>
      <c r="D49" s="176"/>
      <c r="E49" s="176"/>
      <c r="F49" s="176"/>
      <c r="G49" s="174" t="s">
        <v>310</v>
      </c>
    </row>
    <row r="50" spans="1:7" s="24" customFormat="1" x14ac:dyDescent="0.25">
      <c r="C50" s="177"/>
      <c r="D50" s="25"/>
      <c r="E50" s="25"/>
      <c r="F50" s="25"/>
      <c r="G50" s="24" t="s">
        <v>232</v>
      </c>
    </row>
    <row r="51" spans="1:7" s="55" customFormat="1" x14ac:dyDescent="0.25">
      <c r="A51" s="55">
        <v>32</v>
      </c>
      <c r="B51" s="55" t="s">
        <v>224</v>
      </c>
      <c r="C51" s="57">
        <v>42480</v>
      </c>
      <c r="D51" s="56"/>
      <c r="E51" s="56" t="s">
        <v>313</v>
      </c>
      <c r="F51" s="56"/>
      <c r="G51" s="55" t="s">
        <v>314</v>
      </c>
    </row>
    <row r="52" spans="1:7" x14ac:dyDescent="0.25">
      <c r="A52">
        <v>33</v>
      </c>
      <c r="C52" s="16">
        <v>42815</v>
      </c>
      <c r="E52" s="17" t="s">
        <v>147</v>
      </c>
      <c r="G52" t="s">
        <v>329</v>
      </c>
    </row>
    <row r="53" spans="1:7" x14ac:dyDescent="0.25">
      <c r="E53" s="17" t="s">
        <v>147</v>
      </c>
      <c r="G53" t="s">
        <v>330</v>
      </c>
    </row>
    <row r="54" spans="1:7" x14ac:dyDescent="0.25">
      <c r="E54" s="17" t="s">
        <v>147</v>
      </c>
      <c r="G54" t="s">
        <v>332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6" sqref="C16"/>
    </sheetView>
  </sheetViews>
  <sheetFormatPr defaultColWidth="11.42578125" defaultRowHeight="15" x14ac:dyDescent="0.25"/>
  <cols>
    <col min="1" max="1" width="11.42578125" style="42"/>
  </cols>
  <sheetData>
    <row r="1" spans="1:3" x14ac:dyDescent="0.25">
      <c r="B1" t="s">
        <v>196</v>
      </c>
      <c r="C1" t="s">
        <v>197</v>
      </c>
    </row>
    <row r="2" spans="1:3" x14ac:dyDescent="0.25">
      <c r="B2" t="s">
        <v>198</v>
      </c>
      <c r="C2" t="s">
        <v>199</v>
      </c>
    </row>
    <row r="3" spans="1:3" x14ac:dyDescent="0.25">
      <c r="A3" s="42">
        <v>42163</v>
      </c>
      <c r="B3" t="s">
        <v>200</v>
      </c>
      <c r="C3" t="s">
        <v>201</v>
      </c>
    </row>
    <row r="4" spans="1:3" x14ac:dyDescent="0.25">
      <c r="C4" t="s">
        <v>202</v>
      </c>
    </row>
    <row r="5" spans="1:3" x14ac:dyDescent="0.25">
      <c r="C5" t="s">
        <v>203</v>
      </c>
    </row>
    <row r="6" spans="1:3" x14ac:dyDescent="0.25">
      <c r="C6" t="s">
        <v>204</v>
      </c>
    </row>
    <row r="7" spans="1:3" x14ac:dyDescent="0.25">
      <c r="C7" t="s">
        <v>205</v>
      </c>
    </row>
    <row r="8" spans="1:3" x14ac:dyDescent="0.25">
      <c r="C8" t="s">
        <v>206</v>
      </c>
    </row>
    <row r="9" spans="1:3" x14ac:dyDescent="0.25">
      <c r="A9" s="42">
        <v>42158</v>
      </c>
      <c r="B9" t="s">
        <v>207</v>
      </c>
      <c r="C9" t="s">
        <v>208</v>
      </c>
    </row>
    <row r="10" spans="1:3" x14ac:dyDescent="0.25">
      <c r="A10" s="42">
        <v>42342</v>
      </c>
      <c r="C10" t="s">
        <v>209</v>
      </c>
    </row>
    <row r="11" spans="1:3" x14ac:dyDescent="0.25">
      <c r="A11" s="42">
        <v>42345</v>
      </c>
      <c r="C11" t="s">
        <v>210</v>
      </c>
    </row>
    <row r="12" spans="1:3" x14ac:dyDescent="0.25">
      <c r="C12" t="s">
        <v>211</v>
      </c>
    </row>
    <row r="13" spans="1:3" x14ac:dyDescent="0.25">
      <c r="C13" t="s">
        <v>212</v>
      </c>
    </row>
    <row r="14" spans="1:3" x14ac:dyDescent="0.25">
      <c r="C14" t="s">
        <v>213</v>
      </c>
    </row>
    <row r="15" spans="1:3" x14ac:dyDescent="0.25">
      <c r="C15" t="s">
        <v>214</v>
      </c>
    </row>
    <row r="16" spans="1:3" x14ac:dyDescent="0.25">
      <c r="C16" t="s">
        <v>215</v>
      </c>
    </row>
    <row r="17" spans="3:3" x14ac:dyDescent="0.25">
      <c r="C17" t="s">
        <v>216</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
  <sheetViews>
    <sheetView workbookViewId="0">
      <selection activeCell="C16" sqref="C16"/>
    </sheetView>
  </sheetViews>
  <sheetFormatPr defaultColWidth="11.42578125" defaultRowHeight="15" x14ac:dyDescent="0.25"/>
  <sheetData>
    <row r="1" spans="2:21" s="10" customFormat="1" ht="42" customHeight="1" thickBot="1" x14ac:dyDescent="0.3">
      <c r="B1" s="15" t="s">
        <v>41</v>
      </c>
      <c r="C1" s="9" t="s">
        <v>42</v>
      </c>
      <c r="D1" s="14" t="s">
        <v>43</v>
      </c>
      <c r="E1" s="9" t="s">
        <v>44</v>
      </c>
      <c r="F1" s="12" t="s">
        <v>120</v>
      </c>
      <c r="G1" s="8" t="s">
        <v>217</v>
      </c>
      <c r="H1" s="8" t="s">
        <v>47</v>
      </c>
      <c r="I1" s="8" t="s">
        <v>48</v>
      </c>
      <c r="J1" s="8" t="s">
        <v>49</v>
      </c>
      <c r="K1" s="12" t="s">
        <v>129</v>
      </c>
      <c r="L1" s="13" t="s">
        <v>51</v>
      </c>
      <c r="M1" s="13" t="s">
        <v>52</v>
      </c>
      <c r="N1" s="9" t="s">
        <v>53</v>
      </c>
      <c r="O1" s="9" t="s">
        <v>54</v>
      </c>
      <c r="P1" s="9" t="s">
        <v>55</v>
      </c>
      <c r="Q1" s="9" t="s">
        <v>56</v>
      </c>
      <c r="R1" s="9" t="s">
        <v>57</v>
      </c>
      <c r="S1" s="9" t="s">
        <v>58</v>
      </c>
      <c r="T1" s="7" t="s">
        <v>59</v>
      </c>
      <c r="U1" s="7" t="s">
        <v>60</v>
      </c>
    </row>
    <row r="2" spans="2:21" x14ac:dyDescent="0.25">
      <c r="B2" t="s">
        <v>41</v>
      </c>
      <c r="C2" t="s">
        <v>42</v>
      </c>
      <c r="D2" t="s">
        <v>43</v>
      </c>
      <c r="E2" t="s">
        <v>218</v>
      </c>
      <c r="I2" t="s">
        <v>219</v>
      </c>
      <c r="J2" t="s">
        <v>220</v>
      </c>
      <c r="N2" t="s">
        <v>221</v>
      </c>
      <c r="O2" t="s">
        <v>222</v>
      </c>
      <c r="S2" t="s">
        <v>223</v>
      </c>
    </row>
  </sheetData>
  <conditionalFormatting sqref="P1:U1">
    <cfRule type="containsErrors" dxfId="0" priority="1">
      <formula>ISERROR(P1)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data</vt:lpstr>
      <vt:lpstr>manual</vt:lpstr>
      <vt:lpstr>Bugs&amp;Issues</vt:lpstr>
      <vt:lpstr>Changelog</vt:lpstr>
      <vt:lpstr>DIAGNOSTICS</vt:lpstr>
      <vt:lpstr>ag</vt:lpstr>
      <vt:lpstr>ar</vt:lpstr>
      <vt:lpstr>aspect</vt:lpstr>
      <vt:lpstr>DATE_OF_BURIAL</vt:lpstr>
      <vt:lpstr>ecosystem</vt:lpstr>
      <vt:lpstr>FcorrGreen</vt:lpstr>
      <vt:lpstr>FcorrRed</vt:lpstr>
      <vt:lpstr>FINAL_WEIGHT_GREEN</vt:lpstr>
      <vt:lpstr>FINAL_WEIGHT_RED</vt:lpstr>
      <vt:lpstr>Hg</vt:lpstr>
      <vt:lpstr>Hr</vt:lpstr>
      <vt:lpstr>human_impact</vt:lpstr>
      <vt:lpstr>INITIAL_WEIGHT_GREEN</vt:lpstr>
      <vt:lpstr>INITIAL_WEIGHT_RED</vt:lpstr>
      <vt:lpstr>Recovery_date</vt:lpstr>
      <vt:lpstr>rootingdepth</vt:lpstr>
      <vt:lpstr>S</vt:lpstr>
      <vt:lpstr>shading</vt:lpstr>
      <vt:lpstr>slope</vt:lpstr>
      <vt:lpstr>soil_texture</vt:lpstr>
      <vt:lpstr>soildepth</vt:lpstr>
      <vt:lpstr>t</vt:lpstr>
      <vt:lpstr>TEST</vt:lpstr>
      <vt:lpstr>Wbag</vt:lpstr>
      <vt:lpstr>Wcord</vt:lpstr>
      <vt:lpstr>Wcordandbag</vt:lpstr>
      <vt:lpstr>Wgi</vt:lpstr>
      <vt:lpstr>Wlabel</vt:lpstr>
      <vt:lpstr>Wri</vt:lpstr>
      <vt:lpstr>Wt</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Gaëtan</dc:creator>
  <cp:lastModifiedBy>Judith Sarneel</cp:lastModifiedBy>
  <cp:revision/>
  <dcterms:created xsi:type="dcterms:W3CDTF">2013-08-01T12:13:43Z</dcterms:created>
  <dcterms:modified xsi:type="dcterms:W3CDTF">2017-04-05T15:15:25Z</dcterms:modified>
</cp:coreProperties>
</file>